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pivotTables/pivotTable2.xml" ContentType="application/vnd.openxmlformats-officedocument.spreadsheetml.pivotTab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4.xml" ContentType="application/vnd.openxmlformats-officedocument.drawing+xml"/>
  <Override PartName="/xl/comments3.xml" ContentType="application/vnd.openxmlformats-officedocument.spreadsheetml.comment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6.xml" ContentType="application/vnd.openxmlformats-officedocument.drawing+xml"/>
  <Override PartName="/xl/comments4.xml" ContentType="application/vnd.openxmlformats-officedocument.spreadsheetml.comment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pivotTables/pivotTable3.xml" ContentType="application/vnd.openxmlformats-officedocument.spreadsheetml.pivotTable+xml"/>
  <Override PartName="/xl/drawings/drawing18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Research\Postdoc Census\Charts\"/>
    </mc:Choice>
  </mc:AlternateContent>
  <bookViews>
    <workbookView xWindow="14385" yWindow="1860" windowWidth="27855" windowHeight="16635" activeTab="3"/>
  </bookViews>
  <sheets>
    <sheet name="Summary (combined depts)" sheetId="12" r:id="rId1"/>
    <sheet name="Regional Data (totals only)" sheetId="11" r:id="rId2"/>
    <sheet name="Gender" sheetId="13" r:id="rId3"/>
    <sheet name="Chart 1" sheetId="17" r:id="rId4"/>
    <sheet name="Chart 2" sheetId="18" r:id="rId5"/>
    <sheet name="Chart 3" sheetId="19" r:id="rId6"/>
    <sheet name="Chart 4" sheetId="20" r:id="rId7"/>
    <sheet name="Chart 5&amp;6" sheetId="22" r:id="rId8"/>
    <sheet name="Chart 7&amp;8" sheetId="23" r:id="rId9"/>
    <sheet name="Chart 9" sheetId="24" r:id="rId10"/>
    <sheet name="Chart 10" sheetId="25" r:id="rId11"/>
    <sheet name="Chart 11" sheetId="26" r:id="rId12"/>
    <sheet name="Chart 12" sheetId="27" r:id="rId13"/>
    <sheet name="Chart 13" sheetId="28" r:id="rId14"/>
    <sheet name="Chart 14" sheetId="30" r:id="rId15"/>
    <sheet name="Chart 15" sheetId="31" r:id="rId16"/>
    <sheet name="Chart 16" sheetId="32" r:id="rId17"/>
    <sheet name="Chart 17" sheetId="33" r:id="rId18"/>
    <sheet name="Chart 18" sheetId="35" r:id="rId19"/>
    <sheet name="Chart 19&amp;20" sheetId="36" r:id="rId20"/>
    <sheet name="Chart 21" sheetId="38" r:id="rId21"/>
  </sheets>
  <definedNames>
    <definedName name="_xlnm._FilterDatabase" localSheetId="10" hidden="1">'Chart 10'!$A$1:$D$1</definedName>
    <definedName name="_xlnm._FilterDatabase" localSheetId="11" hidden="1">'Chart 11'!$A$1:$C$1</definedName>
    <definedName name="_xlnm._FilterDatabase" localSheetId="12" hidden="1">'Chart 12'!$A$1:$E$1</definedName>
    <definedName name="_xlnm._FilterDatabase" localSheetId="15" hidden="1">'Chart 15'!$A$1:$B$1</definedName>
    <definedName name="_xlnm._FilterDatabase" localSheetId="16" hidden="1">'Chart 16'!$A$1:$B$1</definedName>
    <definedName name="_xlnm._FilterDatabase" localSheetId="18" hidden="1">'Chart 18'!$A$1:$A$1</definedName>
    <definedName name="_xlnm._FilterDatabase" localSheetId="19" hidden="1">'Chart 19&amp;20'!$A$1:$I$1</definedName>
    <definedName name="_xlnm._FilterDatabase" localSheetId="4" hidden="1">'Chart 2'!$A$1:$E$12</definedName>
    <definedName name="_xlnm._FilterDatabase" localSheetId="9" hidden="1">'Chart 9'!$A$1:$C$1</definedName>
    <definedName name="_xlnm._FilterDatabase" localSheetId="2" hidden="1">Gender!$A$1:$G$59</definedName>
    <definedName name="_xlnm._FilterDatabase" localSheetId="1" hidden="1">'Regional Data (totals only)'!$A$1:$AN$1</definedName>
    <definedName name="_xlnm._FilterDatabase" localSheetId="0" hidden="1">'Summary (combined depts)'!$A$1:$AT$55</definedName>
  </definedNames>
  <calcPr calcId="152511"/>
  <pivotCaches>
    <pivotCache cacheId="0" r:id="rId22"/>
    <pivotCache cacheId="1" r:id="rId23"/>
    <pivotCache cacheId="2" r:id="rId2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2" l="1"/>
  <c r="E4" i="35" l="1"/>
  <c r="E8" i="35"/>
  <c r="E3" i="35"/>
  <c r="E7" i="35"/>
  <c r="E11" i="35"/>
  <c r="E6" i="35"/>
  <c r="E12" i="35"/>
  <c r="E9" i="35"/>
  <c r="E2" i="35"/>
  <c r="E5" i="35"/>
  <c r="E10" i="35"/>
  <c r="G37" i="28"/>
  <c r="G36" i="28"/>
  <c r="G35" i="28"/>
  <c r="G34" i="28"/>
  <c r="G33" i="28"/>
  <c r="G32" i="28"/>
  <c r="G31" i="28"/>
  <c r="G30" i="28"/>
  <c r="F30" i="28"/>
  <c r="G29" i="28"/>
  <c r="F29" i="28"/>
  <c r="G28" i="28"/>
  <c r="F28" i="28"/>
  <c r="G27" i="28"/>
  <c r="F27" i="28"/>
  <c r="G26" i="28"/>
  <c r="F26" i="28"/>
  <c r="G25" i="28"/>
  <c r="F25" i="28"/>
  <c r="G24" i="28"/>
  <c r="F24" i="28"/>
  <c r="G23" i="28"/>
  <c r="F23" i="28"/>
  <c r="G22" i="28"/>
  <c r="F22" i="28"/>
  <c r="G21" i="28"/>
  <c r="F21" i="28"/>
  <c r="G20" i="28"/>
  <c r="F20" i="28"/>
  <c r="G19" i="28"/>
  <c r="F19" i="28"/>
  <c r="G18" i="28"/>
  <c r="F18" i="28"/>
  <c r="G17" i="28"/>
  <c r="F17" i="28"/>
  <c r="G16" i="28"/>
  <c r="F16" i="28"/>
  <c r="G15" i="28"/>
  <c r="F15" i="28"/>
  <c r="G14" i="28"/>
  <c r="F14" i="28"/>
  <c r="G13" i="28"/>
  <c r="F13" i="28"/>
  <c r="G12" i="28"/>
  <c r="F12" i="28"/>
  <c r="G11" i="28"/>
  <c r="F11" i="28"/>
  <c r="G10" i="28"/>
  <c r="F10" i="28"/>
  <c r="G9" i="28"/>
  <c r="F9" i="28"/>
  <c r="G8" i="28"/>
  <c r="F8" i="28"/>
  <c r="G7" i="28"/>
  <c r="F7" i="28"/>
  <c r="G6" i="28"/>
  <c r="F6" i="28"/>
  <c r="G5" i="28"/>
  <c r="F5" i="28"/>
  <c r="G4" i="28"/>
  <c r="F4" i="28"/>
  <c r="G3" i="28"/>
  <c r="F3" i="28"/>
  <c r="G2" i="28"/>
  <c r="F2" i="28"/>
  <c r="C17" i="27"/>
  <c r="D17" i="27"/>
  <c r="B17" i="27"/>
  <c r="E7" i="27"/>
  <c r="E9" i="27"/>
  <c r="E15" i="27"/>
  <c r="E10" i="27"/>
  <c r="E16" i="27"/>
  <c r="E4" i="27"/>
  <c r="E5" i="27"/>
  <c r="E8" i="27"/>
  <c r="E14" i="27"/>
  <c r="E2" i="27"/>
  <c r="E13" i="27"/>
  <c r="E6" i="27"/>
  <c r="E11" i="27"/>
  <c r="E3" i="27"/>
  <c r="E12" i="27"/>
  <c r="C42" i="26"/>
  <c r="C42" i="25"/>
  <c r="D8" i="25"/>
  <c r="D15" i="25"/>
  <c r="D5" i="25"/>
  <c r="D18" i="25"/>
  <c r="D39" i="25"/>
  <c r="D3" i="25"/>
  <c r="D7" i="25"/>
  <c r="D24" i="25"/>
  <c r="D35" i="25"/>
  <c r="D13" i="25"/>
  <c r="D19" i="25"/>
  <c r="D27" i="25"/>
  <c r="D29" i="25"/>
  <c r="D23" i="25"/>
  <c r="D14" i="25"/>
  <c r="D32" i="25"/>
  <c r="D22" i="25"/>
  <c r="D37" i="25"/>
  <c r="D26" i="25"/>
  <c r="D40" i="25"/>
  <c r="D25" i="25"/>
  <c r="D21" i="25"/>
  <c r="D41" i="25"/>
  <c r="D38" i="25"/>
  <c r="D34" i="25"/>
  <c r="D30" i="25"/>
  <c r="D33" i="25"/>
  <c r="D12" i="25"/>
  <c r="D31" i="25"/>
  <c r="D16" i="25"/>
  <c r="D6" i="25"/>
  <c r="D17" i="25"/>
  <c r="D11" i="25"/>
  <c r="D9" i="25"/>
  <c r="D36" i="25"/>
  <c r="D4" i="25"/>
  <c r="D2" i="25"/>
  <c r="D10" i="25"/>
  <c r="D28" i="25"/>
  <c r="D20" i="25"/>
  <c r="C61" i="24"/>
  <c r="B31" i="19" l="1"/>
  <c r="C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6" i="19"/>
  <c r="E5" i="19"/>
  <c r="E4" i="19"/>
  <c r="E3" i="19"/>
  <c r="E2" i="19"/>
  <c r="F61" i="12"/>
  <c r="G61" i="12"/>
  <c r="H61" i="12"/>
  <c r="I61" i="12"/>
  <c r="E61" i="12" l="1"/>
  <c r="G2" i="13" l="1"/>
  <c r="F2" i="13"/>
  <c r="L61" i="12" l="1"/>
  <c r="M61" i="12"/>
  <c r="N61" i="12"/>
  <c r="O61" i="12"/>
  <c r="P61" i="12"/>
  <c r="Q61" i="12"/>
  <c r="R61" i="12"/>
  <c r="S61" i="12"/>
  <c r="T61" i="12"/>
  <c r="U61" i="12"/>
  <c r="V61" i="12"/>
  <c r="W61" i="12"/>
  <c r="X61" i="12"/>
  <c r="Y61" i="12"/>
  <c r="Z61" i="12"/>
  <c r="K61" i="12"/>
  <c r="AJ3" i="11" l="1"/>
  <c r="AJ4" i="11"/>
  <c r="AJ5" i="11"/>
  <c r="AJ6" i="11"/>
  <c r="AJ7" i="11"/>
  <c r="AJ8" i="11"/>
  <c r="AJ9" i="11"/>
  <c r="AJ10" i="11"/>
  <c r="AJ11" i="11"/>
  <c r="AJ12" i="11"/>
  <c r="AJ2" i="11"/>
  <c r="G25" i="13"/>
  <c r="G27" i="13"/>
  <c r="G17" i="13"/>
  <c r="G28" i="13"/>
  <c r="G31" i="13"/>
  <c r="G22" i="13"/>
  <c r="G23" i="13"/>
  <c r="G6" i="13"/>
  <c r="G18" i="13"/>
  <c r="G14" i="13"/>
  <c r="G24" i="13"/>
  <c r="G15" i="13"/>
  <c r="G19" i="13"/>
  <c r="G32" i="13"/>
  <c r="G13" i="13"/>
  <c r="G5" i="13"/>
  <c r="G33" i="13"/>
  <c r="G30" i="13"/>
  <c r="G16" i="13"/>
  <c r="G26" i="13"/>
  <c r="G29" i="13"/>
  <c r="G21" i="13"/>
  <c r="G34" i="13"/>
  <c r="G7" i="13"/>
  <c r="G8" i="13"/>
  <c r="G20" i="13"/>
  <c r="G35" i="13"/>
  <c r="G36" i="13"/>
  <c r="G10" i="13"/>
  <c r="G3" i="13"/>
  <c r="G11" i="13"/>
  <c r="G37" i="13"/>
  <c r="G12" i="13"/>
  <c r="G4" i="13"/>
  <c r="G38" i="13"/>
  <c r="G9" i="13"/>
  <c r="AA61" i="12" l="1"/>
  <c r="AB61" i="12"/>
  <c r="AC61" i="12"/>
  <c r="AD61" i="12"/>
  <c r="AE61" i="12"/>
  <c r="AF61" i="12"/>
  <c r="AG61" i="12"/>
  <c r="AH61" i="12"/>
  <c r="AV3" i="11" l="1"/>
  <c r="AV4" i="11"/>
  <c r="AV5" i="11"/>
  <c r="AV6" i="11"/>
  <c r="AV7" i="11"/>
  <c r="AV8" i="11"/>
  <c r="AV9" i="11"/>
  <c r="AV10" i="11"/>
  <c r="AV11" i="11"/>
  <c r="AV12" i="11"/>
  <c r="AU3" i="11"/>
  <c r="AU4" i="11"/>
  <c r="AU5" i="11"/>
  <c r="AU6" i="11"/>
  <c r="AU7" i="11"/>
  <c r="AU8" i="11"/>
  <c r="AU9" i="11"/>
  <c r="AU10" i="11"/>
  <c r="AU11" i="11"/>
  <c r="AU12" i="11"/>
  <c r="AT3" i="11"/>
  <c r="AT4" i="11"/>
  <c r="AT5" i="11"/>
  <c r="AT6" i="11"/>
  <c r="AT7" i="11"/>
  <c r="AT8" i="11"/>
  <c r="AT9" i="11"/>
  <c r="AT10" i="11"/>
  <c r="AT11" i="11"/>
  <c r="AT12" i="11"/>
  <c r="AS3" i="11"/>
  <c r="AS4" i="11"/>
  <c r="AS5" i="11"/>
  <c r="AS6" i="11"/>
  <c r="AS7" i="11"/>
  <c r="AS8" i="11"/>
  <c r="AS9" i="11"/>
  <c r="AS10" i="11"/>
  <c r="AS11" i="11"/>
  <c r="AS12" i="11"/>
  <c r="AR3" i="11"/>
  <c r="AR4" i="11"/>
  <c r="AR5" i="11"/>
  <c r="AR6" i="11"/>
  <c r="AR7" i="11"/>
  <c r="AR8" i="11"/>
  <c r="AR9" i="11"/>
  <c r="AR10" i="11"/>
  <c r="AR11" i="11"/>
  <c r="AR12" i="11"/>
  <c r="AQ3" i="11"/>
  <c r="AQ4" i="11"/>
  <c r="AQ5" i="11"/>
  <c r="AQ6" i="11"/>
  <c r="AQ7" i="11"/>
  <c r="AQ8" i="11"/>
  <c r="AQ9" i="11"/>
  <c r="AQ10" i="11"/>
  <c r="AQ11" i="11"/>
  <c r="AQ12" i="11"/>
  <c r="AP3" i="11"/>
  <c r="AP4" i="11"/>
  <c r="AP5" i="11"/>
  <c r="AP6" i="11"/>
  <c r="AP7" i="11"/>
  <c r="AP8" i="11"/>
  <c r="AP9" i="11"/>
  <c r="AP10" i="11"/>
  <c r="AP11" i="11"/>
  <c r="AP12" i="11"/>
  <c r="AV2" i="11"/>
  <c r="AU2" i="11"/>
  <c r="AT2" i="11"/>
  <c r="AS2" i="11"/>
  <c r="AR2" i="11"/>
  <c r="AQ2" i="11"/>
  <c r="AP2" i="11"/>
  <c r="AO3" i="11"/>
  <c r="AO4" i="11"/>
  <c r="AO5" i="11"/>
  <c r="AO6" i="11"/>
  <c r="AO7" i="11"/>
  <c r="AO8" i="11"/>
  <c r="AO9" i="11"/>
  <c r="AO10" i="11"/>
  <c r="AO11" i="11"/>
  <c r="AO12" i="11"/>
  <c r="AO2" i="11"/>
  <c r="F3" i="13"/>
  <c r="F4" i="13"/>
  <c r="F11" i="13"/>
  <c r="F5" i="13"/>
  <c r="F6" i="13"/>
  <c r="F8" i="13"/>
  <c r="F19" i="13"/>
  <c r="F7" i="13"/>
  <c r="F9" i="13"/>
  <c r="F12" i="13"/>
  <c r="F10" i="13"/>
  <c r="F13" i="13"/>
  <c r="F15" i="13"/>
  <c r="F14" i="13"/>
  <c r="F16" i="13"/>
  <c r="F26" i="13"/>
  <c r="F27" i="13"/>
  <c r="F17" i="13"/>
  <c r="F20" i="13"/>
  <c r="F18" i="13"/>
  <c r="F21" i="13"/>
  <c r="F23" i="13"/>
  <c r="F22" i="13"/>
  <c r="F24" i="13"/>
  <c r="F25" i="13"/>
  <c r="F28" i="13"/>
  <c r="F29" i="13"/>
  <c r="F31" i="13"/>
  <c r="F30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AP22" i="12" l="1"/>
  <c r="AO22" i="12"/>
  <c r="AN22" i="12"/>
  <c r="AL22" i="12"/>
  <c r="AP21" i="12"/>
  <c r="AO21" i="12"/>
  <c r="AN21" i="12"/>
  <c r="AL21" i="12"/>
  <c r="AP20" i="12"/>
  <c r="AO20" i="12"/>
  <c r="AN20" i="12"/>
  <c r="AL20" i="12"/>
  <c r="AP19" i="12"/>
  <c r="AO19" i="12"/>
  <c r="AN19" i="12"/>
  <c r="AL19" i="12"/>
  <c r="AP18" i="12"/>
  <c r="AO18" i="12"/>
  <c r="AN18" i="12"/>
  <c r="AL18" i="12"/>
  <c r="AP17" i="12"/>
  <c r="AO17" i="12"/>
  <c r="AN17" i="12"/>
  <c r="AL17" i="12"/>
  <c r="AP16" i="12"/>
  <c r="AO16" i="12"/>
  <c r="AN16" i="12"/>
  <c r="AL16" i="12"/>
  <c r="AP15" i="12"/>
  <c r="AO15" i="12"/>
  <c r="AN15" i="12"/>
  <c r="AL15" i="12"/>
  <c r="AP14" i="12"/>
  <c r="AO14" i="12"/>
  <c r="AN14" i="12"/>
  <c r="AL14" i="12"/>
  <c r="AP13" i="12"/>
  <c r="AO13" i="12"/>
  <c r="AN13" i="12"/>
  <c r="AL13" i="12"/>
  <c r="AP12" i="12"/>
  <c r="AO12" i="12"/>
  <c r="AN12" i="12"/>
  <c r="AL12" i="12"/>
  <c r="AP11" i="12"/>
  <c r="AO11" i="12"/>
  <c r="AN11" i="12"/>
  <c r="AL11" i="12"/>
  <c r="AP10" i="12"/>
  <c r="AO10" i="12"/>
  <c r="AN10" i="12"/>
  <c r="AL10" i="12"/>
  <c r="AP9" i="12"/>
  <c r="AO9" i="12"/>
  <c r="AN9" i="12"/>
  <c r="AL9" i="12"/>
  <c r="AP8" i="12"/>
  <c r="AO8" i="12"/>
  <c r="AN8" i="12"/>
  <c r="AL8" i="12"/>
  <c r="AP58" i="12"/>
  <c r="AO58" i="12"/>
  <c r="AN58" i="12"/>
  <c r="AL58" i="12"/>
  <c r="AP55" i="12"/>
  <c r="AO55" i="12"/>
  <c r="AN55" i="12"/>
  <c r="AL55" i="12"/>
  <c r="AP7" i="12"/>
  <c r="AO7" i="12"/>
  <c r="AN7" i="12"/>
  <c r="AL7" i="12"/>
  <c r="AP60" i="12"/>
  <c r="AO60" i="12"/>
  <c r="AN60" i="12"/>
  <c r="AL60" i="12"/>
  <c r="AP6" i="12"/>
  <c r="AO6" i="12"/>
  <c r="AN6" i="12"/>
  <c r="AL6" i="12"/>
  <c r="AP5" i="12"/>
  <c r="AO5" i="12"/>
  <c r="AN5" i="12"/>
  <c r="AL5" i="12"/>
  <c r="AP4" i="12"/>
  <c r="AO4" i="12"/>
  <c r="AN4" i="12"/>
  <c r="AL4" i="12"/>
  <c r="AP54" i="12"/>
  <c r="AO54" i="12"/>
  <c r="AN54" i="12"/>
  <c r="AL54" i="12"/>
  <c r="AP59" i="12"/>
  <c r="AO59" i="12"/>
  <c r="AN59" i="12"/>
  <c r="AL59" i="12"/>
  <c r="AP32" i="12"/>
  <c r="AO32" i="12"/>
  <c r="AN32" i="12"/>
  <c r="AL32" i="12"/>
  <c r="AP46" i="12"/>
  <c r="AO46" i="12"/>
  <c r="AN46" i="12"/>
  <c r="AL46" i="12"/>
  <c r="AP28" i="12"/>
  <c r="AO28" i="12"/>
  <c r="AN28" i="12"/>
  <c r="AL28" i="12"/>
  <c r="AP24" i="12"/>
  <c r="AO24" i="12"/>
  <c r="AN24" i="12"/>
  <c r="AL24" i="12"/>
  <c r="AP57" i="12"/>
  <c r="AO57" i="12"/>
  <c r="AN57" i="12"/>
  <c r="AL57" i="12"/>
  <c r="AP25" i="12"/>
  <c r="AO25" i="12"/>
  <c r="AN25" i="12"/>
  <c r="AL25" i="12"/>
  <c r="AP50" i="12"/>
  <c r="AO50" i="12"/>
  <c r="AN50" i="12"/>
  <c r="AL50" i="12"/>
  <c r="AP51" i="12"/>
  <c r="AO51" i="12"/>
  <c r="AN51" i="12"/>
  <c r="AL51" i="12"/>
  <c r="AP31" i="12"/>
  <c r="AO31" i="12"/>
  <c r="AN31" i="12"/>
  <c r="AL31" i="12"/>
  <c r="AP26" i="12"/>
  <c r="AO26" i="12"/>
  <c r="AN26" i="12"/>
  <c r="AL26" i="12"/>
  <c r="AP29" i="12"/>
  <c r="AO29" i="12"/>
  <c r="AN29" i="12"/>
  <c r="AL29" i="12"/>
  <c r="AP45" i="12"/>
  <c r="AO45" i="12"/>
  <c r="AN45" i="12"/>
  <c r="AL45" i="12"/>
  <c r="AP27" i="12"/>
  <c r="AO27" i="12"/>
  <c r="AN27" i="12"/>
  <c r="AL27" i="12"/>
  <c r="AP2" i="12"/>
  <c r="AO2" i="12"/>
  <c r="AN2" i="12"/>
  <c r="AL2" i="12"/>
  <c r="AP48" i="12"/>
  <c r="AO48" i="12"/>
  <c r="AN48" i="12"/>
  <c r="AL48" i="12"/>
  <c r="AP56" i="12"/>
  <c r="AO56" i="12"/>
  <c r="AN56" i="12"/>
  <c r="AL56" i="12"/>
  <c r="AP35" i="12"/>
  <c r="AO35" i="12"/>
  <c r="AN35" i="12"/>
  <c r="AL35" i="12"/>
  <c r="AP34" i="12"/>
  <c r="AO34" i="12"/>
  <c r="AN34" i="12"/>
  <c r="AL34" i="12"/>
  <c r="AP3" i="12"/>
  <c r="AO3" i="12"/>
  <c r="AN3" i="12"/>
  <c r="AL3" i="12"/>
  <c r="AP49" i="12"/>
  <c r="AO49" i="12"/>
  <c r="AN49" i="12"/>
  <c r="AL49" i="12"/>
  <c r="AP47" i="12"/>
  <c r="AO47" i="12"/>
  <c r="AN47" i="12"/>
  <c r="AL47" i="12"/>
  <c r="AP53" i="12"/>
  <c r="AO53" i="12"/>
  <c r="AN53" i="12"/>
  <c r="AL53" i="12"/>
  <c r="AP38" i="12"/>
  <c r="AO38" i="12"/>
  <c r="AN38" i="12"/>
  <c r="AL38" i="12"/>
  <c r="AP44" i="12"/>
  <c r="AO44" i="12"/>
  <c r="AN44" i="12"/>
  <c r="AL44" i="12"/>
  <c r="AP43" i="12"/>
  <c r="AO43" i="12"/>
  <c r="AN43" i="12"/>
  <c r="AL43" i="12"/>
  <c r="AP37" i="12"/>
  <c r="AO37" i="12"/>
  <c r="AN37" i="12"/>
  <c r="AM37" i="12"/>
  <c r="AL37" i="12"/>
  <c r="AP39" i="12"/>
  <c r="AO39" i="12"/>
  <c r="AN39" i="12"/>
  <c r="AL39" i="12"/>
  <c r="AP41" i="12"/>
  <c r="AO41" i="12"/>
  <c r="AN41" i="12"/>
  <c r="AL41" i="12"/>
  <c r="AP30" i="12"/>
  <c r="AO30" i="12"/>
  <c r="AN30" i="12"/>
  <c r="AM30" i="12"/>
  <c r="AL30" i="12"/>
  <c r="AP33" i="12"/>
  <c r="AO33" i="12"/>
  <c r="AN33" i="12"/>
  <c r="AL33" i="12"/>
  <c r="AP23" i="12"/>
  <c r="AO23" i="12"/>
  <c r="AN23" i="12"/>
  <c r="AL23" i="12"/>
  <c r="AP36" i="12"/>
  <c r="AO36" i="12"/>
  <c r="AN36" i="12"/>
  <c r="AM36" i="12"/>
  <c r="AL36" i="12"/>
  <c r="AP42" i="12"/>
  <c r="AO42" i="12"/>
  <c r="AN42" i="12"/>
  <c r="AM42" i="12"/>
  <c r="AL42" i="12"/>
  <c r="AP52" i="12"/>
  <c r="AO52" i="12"/>
  <c r="AN52" i="12"/>
  <c r="AM52" i="12"/>
  <c r="AL52" i="12"/>
  <c r="AP40" i="12"/>
  <c r="AO40" i="12"/>
  <c r="AN40" i="12"/>
  <c r="AL40" i="12"/>
  <c r="AN12" i="11" l="1"/>
  <c r="AM12" i="11"/>
  <c r="AL12" i="11"/>
  <c r="AN11" i="11"/>
  <c r="AM11" i="11"/>
  <c r="AL11" i="11"/>
  <c r="AN9" i="11"/>
  <c r="AM9" i="11"/>
  <c r="AL9" i="11"/>
  <c r="AN8" i="11"/>
  <c r="AM8" i="11"/>
  <c r="AL8" i="11"/>
  <c r="AN7" i="11"/>
  <c r="AM7" i="11"/>
  <c r="AL7" i="11"/>
  <c r="AN6" i="11"/>
  <c r="AM6" i="11"/>
  <c r="AL6" i="11"/>
  <c r="AN5" i="11"/>
  <c r="AM5" i="11"/>
  <c r="AL5" i="11"/>
  <c r="AN4" i="11"/>
  <c r="AM4" i="11"/>
  <c r="AL4" i="11"/>
  <c r="AN3" i="11"/>
  <c r="AM3" i="11"/>
  <c r="AL3" i="11"/>
  <c r="AN2" i="11"/>
  <c r="AM2" i="11"/>
  <c r="AL2" i="11"/>
</calcChain>
</file>

<file path=xl/comments1.xml><?xml version="1.0" encoding="utf-8"?>
<comments xmlns="http://schemas.openxmlformats.org/spreadsheetml/2006/main">
  <authors>
    <author>Katy Henderson</author>
  </authors>
  <commentList>
    <comment ref="G4" authorId="0" shapeId="0">
      <text>
        <r>
          <rPr>
            <b/>
            <sz val="9"/>
            <color indexed="81"/>
            <rFont val="Tahoma"/>
            <charset val="1"/>
          </rPr>
          <t>Katy Henderson:</t>
        </r>
        <r>
          <rPr>
            <sz val="9"/>
            <color indexed="81"/>
            <rFont val="Tahoma"/>
            <charset val="1"/>
          </rPr>
          <t xml:space="preserve">
Remove the '1.2' line so the maximum on the y-axis is 1.0</t>
        </r>
      </text>
    </comment>
  </commentList>
</comments>
</file>

<file path=xl/comments2.xml><?xml version="1.0" encoding="utf-8"?>
<comments xmlns="http://schemas.openxmlformats.org/spreadsheetml/2006/main">
  <authors>
    <author>Katy Henderson</author>
  </authors>
  <commentList>
    <comment ref="A15" authorId="0" shapeId="0">
      <text>
        <r>
          <rPr>
            <b/>
            <sz val="9"/>
            <color indexed="81"/>
            <rFont val="Tahoma"/>
            <charset val="1"/>
          </rPr>
          <t>Katy Henderson:</t>
        </r>
        <r>
          <rPr>
            <sz val="9"/>
            <color indexed="81"/>
            <rFont val="Tahoma"/>
            <charset val="1"/>
          </rPr>
          <t xml:space="preserve">
Do not include F16</t>
        </r>
      </text>
    </comment>
  </commentList>
</comments>
</file>

<file path=xl/comments3.xml><?xml version="1.0" encoding="utf-8"?>
<comments xmlns="http://schemas.openxmlformats.org/spreadsheetml/2006/main">
  <authors>
    <author>Katy Henderson</author>
  </authors>
  <commentList>
    <comment ref="C4" authorId="0" shapeId="0">
      <text>
        <r>
          <rPr>
            <b/>
            <sz val="9"/>
            <color indexed="81"/>
            <rFont val="Tahoma"/>
            <charset val="1"/>
          </rPr>
          <t>Katy Henderson:
Keep regions in the same order as Chart 15 for Charts 16 and 17 (start with Wales…)</t>
        </r>
      </text>
    </comment>
  </commentList>
</comments>
</file>

<file path=xl/comments4.xml><?xml version="1.0" encoding="utf-8"?>
<comments xmlns="http://schemas.openxmlformats.org/spreadsheetml/2006/main">
  <authors>
    <author>Katy Henderson</author>
  </authors>
  <commentList>
    <comment ref="E2" authorId="0" shapeId="0">
      <text>
        <r>
          <rPr>
            <b/>
            <sz val="9"/>
            <color indexed="81"/>
            <rFont val="Tahoma"/>
            <charset val="1"/>
          </rPr>
          <t>Katy Henderson:</t>
        </r>
        <r>
          <rPr>
            <sz val="9"/>
            <color indexed="81"/>
            <rFont val="Tahoma"/>
            <charset val="1"/>
          </rPr>
          <t xml:space="preserve">
Numbers on the bars indicate total number of postdocs in that region (male + female)</t>
        </r>
      </text>
    </comment>
  </commentList>
</comments>
</file>

<file path=xl/sharedStrings.xml><?xml version="1.0" encoding="utf-8"?>
<sst xmlns="http://schemas.openxmlformats.org/spreadsheetml/2006/main" count="729" uniqueCount="154">
  <si>
    <t>Number</t>
  </si>
  <si>
    <t>UK</t>
  </si>
  <si>
    <t>USA</t>
  </si>
  <si>
    <t>Other</t>
  </si>
  <si>
    <t>Unspecified</t>
  </si>
  <si>
    <t>REF FTE</t>
  </si>
  <si>
    <t>male</t>
  </si>
  <si>
    <t>female</t>
  </si>
  <si>
    <t>gender unknown</t>
  </si>
  <si>
    <t>TOTAL</t>
  </si>
  <si>
    <t>C/Ecomb</t>
  </si>
  <si>
    <t>REF/PostDoc</t>
  </si>
  <si>
    <t>Male/Female</t>
  </si>
  <si>
    <t>EUfund/Allspecified</t>
  </si>
  <si>
    <t>EUno/AllSpecified</t>
  </si>
  <si>
    <t>REF GPA</t>
  </si>
  <si>
    <t>Institution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</si>
  <si>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</si>
  <si>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</si>
  <si>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</si>
  <si>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</si>
  <si>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</si>
  <si>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</si>
  <si>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</si>
  <si>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</si>
  <si>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</si>
  <si>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</si>
  <si>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</si>
  <si>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</si>
  <si>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</si>
  <si>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</si>
  <si>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</si>
  <si>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</si>
  <si>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</si>
  <si>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</si>
  <si>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</si>
  <si>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</si>
  <si>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</si>
  <si>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</si>
  <si>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</si>
  <si>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</si>
  <si>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</si>
  <si>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</si>
  <si>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</si>
  <si>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</si>
  <si>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</si>
  <si>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</si>
  <si>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</si>
  <si>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</si>
  <si>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</si>
  <si>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</si>
  <si>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</si>
  <si>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</si>
  <si>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</si>
  <si>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</si>
  <si>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</si>
  <si>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</si>
  <si>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</si>
  <si>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</si>
  <si>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</si>
  <si>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</si>
  <si>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</si>
  <si>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</si>
  <si>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</si>
  <si>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</si>
  <si>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</si>
  <si>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</si>
  <si>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</si>
  <si>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</si>
  <si>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</si>
  <si>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</si>
  <si>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</si>
  <si>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</si>
  <si>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</si>
  <si>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</si>
  <si>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</si>
  <si>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Region</t>
  </si>
  <si>
    <t>London</t>
  </si>
  <si>
    <t>South East</t>
  </si>
  <si>
    <t>South West</t>
  </si>
  <si>
    <t>North West</t>
  </si>
  <si>
    <t>East Midlands</t>
  </si>
  <si>
    <t>West Midlands</t>
  </si>
  <si>
    <t>East of England</t>
  </si>
  <si>
    <t>Yorkshire and Humber</t>
  </si>
  <si>
    <t>North East</t>
  </si>
  <si>
    <t>Wales</t>
  </si>
  <si>
    <t>Scotland</t>
  </si>
  <si>
    <t>Northern Ireland</t>
  </si>
  <si>
    <t>EAST MIDLANDS</t>
  </si>
  <si>
    <t>EAST OF ENGLAND</t>
  </si>
  <si>
    <t>LONDON</t>
  </si>
  <si>
    <t>NORTH EAST</t>
  </si>
  <si>
    <t>NORTH WEST</t>
  </si>
  <si>
    <t>SCOTLAND</t>
  </si>
  <si>
    <t>SOUTH EAST</t>
  </si>
  <si>
    <t>SOUTH WEST</t>
  </si>
  <si>
    <t>WALES</t>
  </si>
  <si>
    <t>WEST MIDLANDS</t>
  </si>
  <si>
    <t>YORKSHIRE AND HUMBER</t>
  </si>
  <si>
    <t>FB1</t>
  </si>
  <si>
    <t>FB2</t>
  </si>
  <si>
    <t>FB3</t>
  </si>
  <si>
    <t>FB4</t>
  </si>
  <si>
    <t>EU (exc. UK)</t>
  </si>
  <si>
    <t>S1</t>
  </si>
  <si>
    <t>S2</t>
  </si>
  <si>
    <t>S3</t>
  </si>
  <si>
    <t>S4</t>
  </si>
  <si>
    <t>S5</t>
  </si>
  <si>
    <t>S6</t>
  </si>
  <si>
    <t>S7</t>
  </si>
  <si>
    <t>S8</t>
  </si>
  <si>
    <t>% Female</t>
  </si>
  <si>
    <t>S1/REF FTE</t>
  </si>
  <si>
    <t>S2/REF FTE</t>
  </si>
  <si>
    <t>S3/REF FTE</t>
  </si>
  <si>
    <t>S4/REF FTE</t>
  </si>
  <si>
    <t>S5/REF FTE</t>
  </si>
  <si>
    <t>S6/REF FTE</t>
  </si>
  <si>
    <t>S7/REF FTE</t>
  </si>
  <si>
    <t>S8/REF FTE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</si>
  <si>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</si>
  <si>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</si>
  <si>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</si>
  <si>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</si>
  <si>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</si>
  <si>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</si>
  <si>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</si>
  <si>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</si>
  <si>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</si>
  <si>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</si>
  <si>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</si>
  <si>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</si>
  <si>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</si>
  <si>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</si>
  <si>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</si>
  <si>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</si>
  <si>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Row Labels</t>
  </si>
  <si>
    <t>Grand Total</t>
  </si>
  <si>
    <t>Female</t>
  </si>
  <si>
    <t>Male</t>
  </si>
  <si>
    <t>Unknown/not specified</t>
  </si>
  <si>
    <t>Column Labels</t>
  </si>
  <si>
    <t>Count of Field number</t>
  </si>
  <si>
    <t>Count of Funding source code</t>
  </si>
  <si>
    <t>Sum of S1/REF FTE</t>
  </si>
  <si>
    <t>Sum of S2/REF FTE</t>
  </si>
  <si>
    <t>Sum of S3/REF FTE</t>
  </si>
  <si>
    <t>Sum of S4/REF FTE</t>
  </si>
  <si>
    <t>Sum of S5/REF FTE</t>
  </si>
  <si>
    <t>Sum of S6/REF FTE</t>
  </si>
  <si>
    <t>Sum of S7/REF FTE</t>
  </si>
  <si>
    <t>Sum of S8/REF 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</si>
</sst>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2"/>
      <color theme="1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64" fontId="0" fillId="2" borderId="0" xfId="0" applyNumberFormat="1" applyFill="1"/>
    <xf numFmtId="10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2" fontId="0" fillId="2" borderId="0" xfId="0" applyNumberFormat="1" applyFill="1"/>
    <xf numFmtId="10" fontId="0" fillId="2" borderId="0" xfId="0" applyNumberFormat="1" applyFill="1"/>
    <xf numFmtId="165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Chart 1. Nationality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2314814814814815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3472222222222222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8.79629629629631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777777777778798E-3"/>
                  <c:y val="-0.240740740740740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1'!$A$1:$D$1</c:f>
              <c:strCache>
                <c:ptCount val="4"/>
                <c:pt idx="0">
                  <c:v>UK</c:v>
                </c:pt>
                <c:pt idx="1">
                  <c:v>EU (exc. UK)</c:v>
                </c:pt>
                <c:pt idx="2">
                  <c:v>USA</c:v>
                </c:pt>
                <c:pt idx="3">
                  <c:v>Other</c:v>
                </c:pt>
              </c:strCache>
            </c:strRef>
          </c:cat>
          <c:val>
            <c:numRef>
              <c:f>'Chart 1'!$A$2:$D$2</c:f>
              <c:numCache>
                <c:formatCode>General</c:formatCode>
                <c:ptCount val="4"/>
                <c:pt idx="0">
                  <c:v>130</c:v>
                </c:pt>
                <c:pt idx="1">
                  <c:v>208</c:v>
                </c:pt>
                <c:pt idx="2">
                  <c:v>25</c:v>
                </c:pt>
                <c:pt idx="3">
                  <c:v>143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07057888"/>
        <c:axId val="1407054080"/>
      </c:barChart>
      <c:catAx>
        <c:axId val="140705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054080"/>
        <c:crosses val="autoZero"/>
        <c:auto val="1"/>
        <c:lblAlgn val="ctr"/>
        <c:lblOffset val="100"/>
        <c:noMultiLvlLbl val="0"/>
      </c:catAx>
      <c:valAx>
        <c:axId val="140705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057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Chart 11. Postdocs</a:t>
            </a:r>
            <a:r>
              <a:rPr lang="en-GB" baseline="0"/>
              <a:t> per department by REF GPA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'Chart 11'!$B$2:$B$41</c:f>
              <c:numCache>
                <c:formatCode>General</c:formatCode>
                <c:ptCount val="40"/>
                <c:pt idx="0">
                  <c:v>2.04</c:v>
                </c:pt>
                <c:pt idx="1">
                  <c:v>2.61</c:v>
                </c:pt>
                <c:pt idx="2">
                  <c:v>3.14</c:v>
                </c:pt>
                <c:pt idx="3">
                  <c:v>2.42</c:v>
                </c:pt>
                <c:pt idx="4">
                  <c:v>2.7</c:v>
                </c:pt>
                <c:pt idx="5">
                  <c:v>2.79</c:v>
                </c:pt>
                <c:pt idx="6">
                  <c:v>2.8</c:v>
                </c:pt>
                <c:pt idx="7">
                  <c:v>2.68</c:v>
                </c:pt>
                <c:pt idx="8">
                  <c:v>2.9</c:v>
                </c:pt>
                <c:pt idx="9">
                  <c:v>2.82</c:v>
                </c:pt>
                <c:pt idx="10">
                  <c:v>2.57</c:v>
                </c:pt>
                <c:pt idx="11">
                  <c:v>3.08</c:v>
                </c:pt>
                <c:pt idx="12">
                  <c:v>2.5</c:v>
                </c:pt>
                <c:pt idx="13">
                  <c:v>2.69</c:v>
                </c:pt>
                <c:pt idx="14">
                  <c:v>2.95</c:v>
                </c:pt>
                <c:pt idx="15">
                  <c:v>2.92</c:v>
                </c:pt>
                <c:pt idx="16">
                  <c:v>2.86</c:v>
                </c:pt>
                <c:pt idx="17">
                  <c:v>3.01</c:v>
                </c:pt>
                <c:pt idx="18">
                  <c:v>2.93</c:v>
                </c:pt>
                <c:pt idx="19">
                  <c:v>3</c:v>
                </c:pt>
                <c:pt idx="20">
                  <c:v>3.29</c:v>
                </c:pt>
                <c:pt idx="21">
                  <c:v>3.16</c:v>
                </c:pt>
                <c:pt idx="22">
                  <c:v>3.16</c:v>
                </c:pt>
                <c:pt idx="23">
                  <c:v>2.97</c:v>
                </c:pt>
                <c:pt idx="24">
                  <c:v>2.94</c:v>
                </c:pt>
                <c:pt idx="25">
                  <c:v>3.16</c:v>
                </c:pt>
                <c:pt idx="26">
                  <c:v>3.08</c:v>
                </c:pt>
                <c:pt idx="27">
                  <c:v>3.1</c:v>
                </c:pt>
                <c:pt idx="28">
                  <c:v>3.06</c:v>
                </c:pt>
                <c:pt idx="29">
                  <c:v>3.09</c:v>
                </c:pt>
                <c:pt idx="30">
                  <c:v>3.21</c:v>
                </c:pt>
                <c:pt idx="31">
                  <c:v>3.12</c:v>
                </c:pt>
                <c:pt idx="32">
                  <c:v>3.14</c:v>
                </c:pt>
                <c:pt idx="33">
                  <c:v>3.19</c:v>
                </c:pt>
                <c:pt idx="34">
                  <c:v>3.27</c:v>
                </c:pt>
                <c:pt idx="35">
                  <c:v>3.08</c:v>
                </c:pt>
                <c:pt idx="36">
                  <c:v>3.35</c:v>
                </c:pt>
                <c:pt idx="37">
                  <c:v>3.34</c:v>
                </c:pt>
                <c:pt idx="38">
                  <c:v>3.55</c:v>
                </c:pt>
                <c:pt idx="39">
                  <c:v>3.36</c:v>
                </c:pt>
              </c:numCache>
            </c:numRef>
          </c:xVal>
          <c:yVal>
            <c:numRef>
              <c:f>'Chart 11'!$C$2:$C$41</c:f>
              <c:numCache>
                <c:formatCode>General</c:formatCode>
                <c:ptCount val="4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9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14</c:v>
                </c:pt>
                <c:pt idx="22">
                  <c:v>15</c:v>
                </c:pt>
                <c:pt idx="23">
                  <c:v>15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  <c:pt idx="30">
                  <c:v>20</c:v>
                </c:pt>
                <c:pt idx="31">
                  <c:v>21</c:v>
                </c:pt>
                <c:pt idx="32">
                  <c:v>28</c:v>
                </c:pt>
                <c:pt idx="33">
                  <c:v>28</c:v>
                </c:pt>
                <c:pt idx="34">
                  <c:v>34</c:v>
                </c:pt>
                <c:pt idx="35">
                  <c:v>36</c:v>
                </c:pt>
                <c:pt idx="36">
                  <c:v>67</c:v>
                </c:pt>
                <c:pt idx="37">
                  <c:v>89</c:v>
                </c:pt>
                <c:pt idx="38">
                  <c:v>90</c:v>
                </c:pt>
                <c:pt idx="39">
                  <c:v>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7062784"/>
        <c:axId val="1407051904"/>
      </c:scatterChart>
      <c:valAx>
        <c:axId val="1407062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REF GPA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051904"/>
        <c:crosses val="autoZero"/>
        <c:crossBetween val="midCat"/>
      </c:valAx>
      <c:valAx>
        <c:axId val="140705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Postdocs per department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062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Chart 12. EU funding: All specified funding ratio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'Chart 12'!$E$2:$E$16</c:f>
              <c:numCache>
                <c:formatCode>0.000</c:formatCode>
                <c:ptCount val="15"/>
                <c:pt idx="0">
                  <c:v>0.42857142857142855</c:v>
                </c:pt>
                <c:pt idx="1">
                  <c:v>0.33333333333333331</c:v>
                </c:pt>
                <c:pt idx="2">
                  <c:v>0.31818181818181818</c:v>
                </c:pt>
                <c:pt idx="3">
                  <c:v>0.31707317073170732</c:v>
                </c:pt>
                <c:pt idx="4">
                  <c:v>0.27272727272727271</c:v>
                </c:pt>
                <c:pt idx="5">
                  <c:v>0.25714285714285712</c:v>
                </c:pt>
                <c:pt idx="6">
                  <c:v>0.25</c:v>
                </c:pt>
                <c:pt idx="7">
                  <c:v>0.25</c:v>
                </c:pt>
                <c:pt idx="8">
                  <c:v>0.23529411764705882</c:v>
                </c:pt>
                <c:pt idx="9">
                  <c:v>0.2</c:v>
                </c:pt>
                <c:pt idx="10">
                  <c:v>0.16666666666666666</c:v>
                </c:pt>
                <c:pt idx="11">
                  <c:v>0.14285714285714285</c:v>
                </c:pt>
                <c:pt idx="12">
                  <c:v>0.11475409836065574</c:v>
                </c:pt>
                <c:pt idx="13">
                  <c:v>8.3333333333333329E-2</c:v>
                </c:pt>
                <c:pt idx="14">
                  <c:v>5.8823529411764705E-2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7058432"/>
        <c:axId val="1407058976"/>
      </c:barChart>
      <c:catAx>
        <c:axId val="140705843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Department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407058976"/>
        <c:crosses val="autoZero"/>
        <c:auto val="1"/>
        <c:lblAlgn val="ctr"/>
        <c:lblOffset val="100"/>
        <c:noMultiLvlLbl val="0"/>
      </c:catAx>
      <c:valAx>
        <c:axId val="140705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EU funding: All specified funding ratio</a:t>
                </a:r>
                <a:r>
                  <a:rPr lang="en-GB" baseline="0"/>
                  <a:t> 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058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Chart 13. %</a:t>
            </a:r>
            <a:r>
              <a:rPr lang="en-GB" baseline="0"/>
              <a:t> Female postdocs within individual departments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'Chart 13'!$G$2:$G$37</c:f>
              <c:numCache>
                <c:formatCode>0.00%</c:formatCode>
                <c:ptCount val="36"/>
                <c:pt idx="0">
                  <c:v>0.66666666666666663</c:v>
                </c:pt>
                <c:pt idx="1">
                  <c:v>0.5</c:v>
                </c:pt>
                <c:pt idx="2">
                  <c:v>0.46666666666666667</c:v>
                </c:pt>
                <c:pt idx="3">
                  <c:v>0.42857142857142855</c:v>
                </c:pt>
                <c:pt idx="4">
                  <c:v>0.4</c:v>
                </c:pt>
                <c:pt idx="5">
                  <c:v>0.4</c:v>
                </c:pt>
                <c:pt idx="6">
                  <c:v>0.33333333333333331</c:v>
                </c:pt>
                <c:pt idx="7">
                  <c:v>0.33333333333333331</c:v>
                </c:pt>
                <c:pt idx="8">
                  <c:v>0.33333333333333331</c:v>
                </c:pt>
                <c:pt idx="9">
                  <c:v>0.33333333333333331</c:v>
                </c:pt>
                <c:pt idx="10">
                  <c:v>0.3125</c:v>
                </c:pt>
                <c:pt idx="11">
                  <c:v>0.29411764705882354</c:v>
                </c:pt>
                <c:pt idx="12">
                  <c:v>0.29411764705882354</c:v>
                </c:pt>
                <c:pt idx="13">
                  <c:v>0.2857142857142857</c:v>
                </c:pt>
                <c:pt idx="14">
                  <c:v>0.2537313432835821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0.22222222222222221</c:v>
                </c:pt>
                <c:pt idx="19">
                  <c:v>0.21428571428571427</c:v>
                </c:pt>
                <c:pt idx="20">
                  <c:v>0.21428571428571427</c:v>
                </c:pt>
                <c:pt idx="21">
                  <c:v>0.17647058823529413</c:v>
                </c:pt>
                <c:pt idx="22">
                  <c:v>0.16666666666666666</c:v>
                </c:pt>
                <c:pt idx="23">
                  <c:v>0.15384615384615385</c:v>
                </c:pt>
                <c:pt idx="24">
                  <c:v>0.12359550561797752</c:v>
                </c:pt>
                <c:pt idx="25">
                  <c:v>8.3333333333333329E-2</c:v>
                </c:pt>
                <c:pt idx="26">
                  <c:v>8.3333333333333329E-2</c:v>
                </c:pt>
                <c:pt idx="27">
                  <c:v>7.1428571428571425E-2</c:v>
                </c:pt>
                <c:pt idx="28">
                  <c:v>5.8823529411764705E-2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7052448"/>
        <c:axId val="1407064416"/>
      </c:barChart>
      <c:catAx>
        <c:axId val="1407052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Department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064416"/>
        <c:crosses val="autoZero"/>
        <c:auto val="1"/>
        <c:lblAlgn val="ctr"/>
        <c:lblOffset val="100"/>
        <c:noMultiLvlLbl val="0"/>
      </c:catAx>
      <c:valAx>
        <c:axId val="140706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Female</a:t>
                </a:r>
                <a:r>
                  <a:rPr lang="en-GB" baseline="0"/>
                  <a:t> postdocs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052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[Postdoc Data Summary 2018-11-15 for designer.xlsx]Chart 14!PivotTable6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Chart 14. Field by gender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'Chart 14'!$B$1:$B$2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14'!$A$3:$A$19</c:f>
              <c:strCache>
                <c:ptCount val="16"/>
                <c:pt idx="0">
                  <c:v>F01</c:v>
                </c:pt>
                <c:pt idx="1">
                  <c:v>F02</c:v>
                </c:pt>
                <c:pt idx="2">
                  <c:v>F03</c:v>
                </c:pt>
                <c:pt idx="3">
                  <c:v>F04</c:v>
                </c:pt>
                <c:pt idx="4">
                  <c:v>F05</c:v>
                </c:pt>
                <c:pt idx="5">
                  <c:v>F06</c:v>
                </c:pt>
                <c:pt idx="6">
                  <c:v>F07</c:v>
                </c:pt>
                <c:pt idx="7">
                  <c:v>F08</c:v>
                </c:pt>
                <c:pt idx="8">
                  <c:v>F09</c:v>
                </c:pt>
                <c:pt idx="9">
                  <c:v>F10</c:v>
                </c:pt>
                <c:pt idx="10">
                  <c:v>F11</c:v>
                </c:pt>
                <c:pt idx="11">
                  <c:v>F12</c:v>
                </c:pt>
                <c:pt idx="12">
                  <c:v>F13</c:v>
                </c:pt>
                <c:pt idx="13">
                  <c:v>F14</c:v>
                </c:pt>
                <c:pt idx="14">
                  <c:v>F15</c:v>
                </c:pt>
                <c:pt idx="15">
                  <c:v>F16</c:v>
                </c:pt>
              </c:strCache>
            </c:strRef>
          </c:cat>
          <c:val>
            <c:numRef>
              <c:f>'Chart 14'!$B$3:$B$19</c:f>
              <c:numCache>
                <c:formatCode>General</c:formatCode>
                <c:ptCount val="16"/>
                <c:pt idx="0">
                  <c:v>13</c:v>
                </c:pt>
                <c:pt idx="1">
                  <c:v>7</c:v>
                </c:pt>
                <c:pt idx="2">
                  <c:v>2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  <c:pt idx="6">
                  <c:v>14</c:v>
                </c:pt>
                <c:pt idx="7">
                  <c:v>5</c:v>
                </c:pt>
                <c:pt idx="8">
                  <c:v>12</c:v>
                </c:pt>
                <c:pt idx="9">
                  <c:v>4</c:v>
                </c:pt>
                <c:pt idx="10">
                  <c:v>7</c:v>
                </c:pt>
                <c:pt idx="11">
                  <c:v>29</c:v>
                </c:pt>
                <c:pt idx="12">
                  <c:v>8</c:v>
                </c:pt>
                <c:pt idx="13">
                  <c:v>9</c:v>
                </c:pt>
                <c:pt idx="14">
                  <c:v>4</c:v>
                </c:pt>
                <c:pt idx="15">
                  <c:v>29</c:v>
                </c:pt>
              </c:numCache>
            </c:numRef>
          </c:val>
        </c:ser>
        <c:ser>
          <c:idx val="1"/>
          <c:order val="1"/>
          <c:tx>
            <c:strRef>
              <c:f>'Chart 14'!$C$1:$C$2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'Chart 14'!$A$3:$A$19</c:f>
              <c:strCache>
                <c:ptCount val="16"/>
                <c:pt idx="0">
                  <c:v>F01</c:v>
                </c:pt>
                <c:pt idx="1">
                  <c:v>F02</c:v>
                </c:pt>
                <c:pt idx="2">
                  <c:v>F03</c:v>
                </c:pt>
                <c:pt idx="3">
                  <c:v>F04</c:v>
                </c:pt>
                <c:pt idx="4">
                  <c:v>F05</c:v>
                </c:pt>
                <c:pt idx="5">
                  <c:v>F06</c:v>
                </c:pt>
                <c:pt idx="6">
                  <c:v>F07</c:v>
                </c:pt>
                <c:pt idx="7">
                  <c:v>F08</c:v>
                </c:pt>
                <c:pt idx="8">
                  <c:v>F09</c:v>
                </c:pt>
                <c:pt idx="9">
                  <c:v>F10</c:v>
                </c:pt>
                <c:pt idx="10">
                  <c:v>F11</c:v>
                </c:pt>
                <c:pt idx="11">
                  <c:v>F12</c:v>
                </c:pt>
                <c:pt idx="12">
                  <c:v>F13</c:v>
                </c:pt>
                <c:pt idx="13">
                  <c:v>F14</c:v>
                </c:pt>
                <c:pt idx="14">
                  <c:v>F15</c:v>
                </c:pt>
                <c:pt idx="15">
                  <c:v>F16</c:v>
                </c:pt>
              </c:strCache>
            </c:strRef>
          </c:cat>
          <c:val>
            <c:numRef>
              <c:f>'Chart 14'!$C$3:$C$19</c:f>
              <c:numCache>
                <c:formatCode>General</c:formatCode>
                <c:ptCount val="16"/>
                <c:pt idx="0">
                  <c:v>37</c:v>
                </c:pt>
                <c:pt idx="1">
                  <c:v>22</c:v>
                </c:pt>
                <c:pt idx="2">
                  <c:v>28</c:v>
                </c:pt>
                <c:pt idx="3">
                  <c:v>11</c:v>
                </c:pt>
                <c:pt idx="4">
                  <c:v>23</c:v>
                </c:pt>
                <c:pt idx="5">
                  <c:v>42</c:v>
                </c:pt>
                <c:pt idx="6">
                  <c:v>36</c:v>
                </c:pt>
                <c:pt idx="7">
                  <c:v>19</c:v>
                </c:pt>
                <c:pt idx="8">
                  <c:v>24</c:v>
                </c:pt>
                <c:pt idx="9">
                  <c:v>24</c:v>
                </c:pt>
                <c:pt idx="10">
                  <c:v>11</c:v>
                </c:pt>
                <c:pt idx="11">
                  <c:v>68</c:v>
                </c:pt>
                <c:pt idx="12">
                  <c:v>20</c:v>
                </c:pt>
                <c:pt idx="13">
                  <c:v>23</c:v>
                </c:pt>
                <c:pt idx="14">
                  <c:v>18</c:v>
                </c:pt>
                <c:pt idx="15">
                  <c:v>72</c:v>
                </c:pt>
              </c:numCache>
            </c:numRef>
          </c:val>
        </c:ser>
        <c:ser>
          <c:idx val="2"/>
          <c:order val="2"/>
          <c:tx>
            <c:strRef>
              <c:f>'Chart 14'!$D$1:$D$2</c:f>
              <c:strCache>
                <c:ptCount val="1"/>
                <c:pt idx="0">
                  <c:v>Unknown/not specified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'Chart 14'!$A$3:$A$19</c:f>
              <c:strCache>
                <c:ptCount val="16"/>
                <c:pt idx="0">
                  <c:v>F01</c:v>
                </c:pt>
                <c:pt idx="1">
                  <c:v>F02</c:v>
                </c:pt>
                <c:pt idx="2">
                  <c:v>F03</c:v>
                </c:pt>
                <c:pt idx="3">
                  <c:v>F04</c:v>
                </c:pt>
                <c:pt idx="4">
                  <c:v>F05</c:v>
                </c:pt>
                <c:pt idx="5">
                  <c:v>F06</c:v>
                </c:pt>
                <c:pt idx="6">
                  <c:v>F07</c:v>
                </c:pt>
                <c:pt idx="7">
                  <c:v>F08</c:v>
                </c:pt>
                <c:pt idx="8">
                  <c:v>F09</c:v>
                </c:pt>
                <c:pt idx="9">
                  <c:v>F10</c:v>
                </c:pt>
                <c:pt idx="10">
                  <c:v>F11</c:v>
                </c:pt>
                <c:pt idx="11">
                  <c:v>F12</c:v>
                </c:pt>
                <c:pt idx="12">
                  <c:v>F13</c:v>
                </c:pt>
                <c:pt idx="13">
                  <c:v>F14</c:v>
                </c:pt>
                <c:pt idx="14">
                  <c:v>F15</c:v>
                </c:pt>
                <c:pt idx="15">
                  <c:v>F16</c:v>
                </c:pt>
              </c:strCache>
            </c:strRef>
          </c:cat>
          <c:val>
            <c:numRef>
              <c:f>'Chart 14'!$D$3:$D$19</c:f>
              <c:numCache>
                <c:formatCode>General</c:formatCode>
                <c:ptCount val="16"/>
                <c:pt idx="2">
                  <c:v>1</c:v>
                </c:pt>
                <c:pt idx="6">
                  <c:v>1</c:v>
                </c:pt>
                <c:pt idx="7">
                  <c:v>1</c:v>
                </c:pt>
                <c:pt idx="11">
                  <c:v>1</c:v>
                </c:pt>
                <c:pt idx="12">
                  <c:v>1</c:v>
                </c:pt>
                <c:pt idx="15">
                  <c:v>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407065504"/>
        <c:axId val="1407055712"/>
      </c:barChart>
      <c:catAx>
        <c:axId val="1407065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Field 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055712"/>
        <c:crosses val="autoZero"/>
        <c:auto val="1"/>
        <c:lblAlgn val="ctr"/>
        <c:lblOffset val="100"/>
        <c:noMultiLvlLbl val="0"/>
      </c:catAx>
      <c:valAx>
        <c:axId val="140705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Gender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0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Chart 15. Postdoc numbers by region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15'!$B$1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15'!$A$2:$A$12</c:f>
              <c:strCache>
                <c:ptCount val="11"/>
                <c:pt idx="0">
                  <c:v>LONDON</c:v>
                </c:pt>
                <c:pt idx="1">
                  <c:v>SOUTH EAST</c:v>
                </c:pt>
                <c:pt idx="2">
                  <c:v>EAST OF ENGLAND</c:v>
                </c:pt>
                <c:pt idx="3">
                  <c:v>SCOTLAND</c:v>
                </c:pt>
                <c:pt idx="4">
                  <c:v>WEST MIDLANDS</c:v>
                </c:pt>
                <c:pt idx="5">
                  <c:v>NORTH WEST</c:v>
                </c:pt>
                <c:pt idx="6">
                  <c:v>YORKSHIRE AND HUMBER</c:v>
                </c:pt>
                <c:pt idx="7">
                  <c:v>SOUTH WEST</c:v>
                </c:pt>
                <c:pt idx="8">
                  <c:v>EAST MIDLANDS</c:v>
                </c:pt>
                <c:pt idx="9">
                  <c:v>NORTH EAST</c:v>
                </c:pt>
                <c:pt idx="10">
                  <c:v>WALES</c:v>
                </c:pt>
              </c:strCache>
            </c:strRef>
          </c:cat>
          <c:val>
            <c:numRef>
              <c:f>'Chart 15'!$B$2:$B$12</c:f>
              <c:numCache>
                <c:formatCode>General</c:formatCode>
                <c:ptCount val="11"/>
                <c:pt idx="0">
                  <c:v>157</c:v>
                </c:pt>
                <c:pt idx="1">
                  <c:v>113</c:v>
                </c:pt>
                <c:pt idx="2">
                  <c:v>98</c:v>
                </c:pt>
                <c:pt idx="3">
                  <c:v>81</c:v>
                </c:pt>
                <c:pt idx="4">
                  <c:v>71</c:v>
                </c:pt>
                <c:pt idx="5">
                  <c:v>61</c:v>
                </c:pt>
                <c:pt idx="6">
                  <c:v>54</c:v>
                </c:pt>
                <c:pt idx="7">
                  <c:v>40</c:v>
                </c:pt>
                <c:pt idx="8">
                  <c:v>38</c:v>
                </c:pt>
                <c:pt idx="9">
                  <c:v>35</c:v>
                </c:pt>
                <c:pt idx="1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07059520"/>
        <c:axId val="1407056256"/>
      </c:barChart>
      <c:catAx>
        <c:axId val="1407059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Region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056256"/>
        <c:crosses val="autoZero"/>
        <c:auto val="1"/>
        <c:lblAlgn val="ctr"/>
        <c:lblOffset val="100"/>
        <c:noMultiLvlLbl val="0"/>
      </c:catAx>
      <c:valAx>
        <c:axId val="1407056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Postdoc numbers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05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Chart 16. REF FTE by region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16'!$B$1</c:f>
              <c:strCache>
                <c:ptCount val="1"/>
                <c:pt idx="0">
                  <c:v>REF FTE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16'!$A$2:$A$12</c:f>
              <c:strCache>
                <c:ptCount val="11"/>
                <c:pt idx="0">
                  <c:v>LONDON</c:v>
                </c:pt>
                <c:pt idx="1">
                  <c:v>SOUTH EAST</c:v>
                </c:pt>
                <c:pt idx="2">
                  <c:v>EAST OF ENGLAND</c:v>
                </c:pt>
                <c:pt idx="3">
                  <c:v>SCOTLAND</c:v>
                </c:pt>
                <c:pt idx="4">
                  <c:v>WEST MIDLANDS</c:v>
                </c:pt>
                <c:pt idx="5">
                  <c:v>NORTH WEST</c:v>
                </c:pt>
                <c:pt idx="6">
                  <c:v>YORKSHIRE AND HUMBER</c:v>
                </c:pt>
                <c:pt idx="7">
                  <c:v>SOUTH WEST</c:v>
                </c:pt>
                <c:pt idx="8">
                  <c:v>EAST MIDLANDS</c:v>
                </c:pt>
                <c:pt idx="9">
                  <c:v>NORTH EAST</c:v>
                </c:pt>
                <c:pt idx="10">
                  <c:v>WALES</c:v>
                </c:pt>
              </c:strCache>
            </c:strRef>
          </c:cat>
          <c:val>
            <c:numRef>
              <c:f>'Chart 16'!$B$2:$B$12</c:f>
              <c:numCache>
                <c:formatCode>General</c:formatCode>
                <c:ptCount val="11"/>
                <c:pt idx="0">
                  <c:v>312</c:v>
                </c:pt>
                <c:pt idx="1">
                  <c:v>286.39999999999998</c:v>
                </c:pt>
                <c:pt idx="2">
                  <c:v>165.8</c:v>
                </c:pt>
                <c:pt idx="3">
                  <c:v>199.1</c:v>
                </c:pt>
                <c:pt idx="4">
                  <c:v>125.7</c:v>
                </c:pt>
                <c:pt idx="5">
                  <c:v>125.7</c:v>
                </c:pt>
                <c:pt idx="6">
                  <c:v>117.5</c:v>
                </c:pt>
                <c:pt idx="7">
                  <c:v>231.7</c:v>
                </c:pt>
                <c:pt idx="8">
                  <c:v>112.3</c:v>
                </c:pt>
                <c:pt idx="9">
                  <c:v>88.4</c:v>
                </c:pt>
                <c:pt idx="10">
                  <c:v>58.7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58155728"/>
        <c:axId val="1258154096"/>
      </c:barChart>
      <c:catAx>
        <c:axId val="12581557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Region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8154096"/>
        <c:crosses val="autoZero"/>
        <c:auto val="1"/>
        <c:lblAlgn val="ctr"/>
        <c:lblOffset val="100"/>
        <c:noMultiLvlLbl val="0"/>
      </c:catAx>
      <c:valAx>
        <c:axId val="1258154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REF FTE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815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Chart 17. REF: Postdoc ratio by region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17'!$B$1</c:f>
              <c:strCache>
                <c:ptCount val="1"/>
                <c:pt idx="0">
                  <c:v>REF/PostDoc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17'!$A$2:$A$12</c:f>
              <c:strCache>
                <c:ptCount val="11"/>
                <c:pt idx="0">
                  <c:v>LONDON</c:v>
                </c:pt>
                <c:pt idx="1">
                  <c:v>SOUTH EAST</c:v>
                </c:pt>
                <c:pt idx="2">
                  <c:v>EAST OF ENGLAND</c:v>
                </c:pt>
                <c:pt idx="3">
                  <c:v>SCOTLAND</c:v>
                </c:pt>
                <c:pt idx="4">
                  <c:v>WEST MIDLANDS</c:v>
                </c:pt>
                <c:pt idx="5">
                  <c:v>NORTH WEST</c:v>
                </c:pt>
                <c:pt idx="6">
                  <c:v>YORKSHIRE AND HUMBER</c:v>
                </c:pt>
                <c:pt idx="7">
                  <c:v>SOUTH WEST</c:v>
                </c:pt>
                <c:pt idx="8">
                  <c:v>EAST MIDLANDS</c:v>
                </c:pt>
                <c:pt idx="9">
                  <c:v>NORTH EAST</c:v>
                </c:pt>
                <c:pt idx="10">
                  <c:v>WALES</c:v>
                </c:pt>
              </c:strCache>
            </c:strRef>
          </c:cat>
          <c:val>
            <c:numRef>
              <c:f>'Chart 17'!$B$2:$B$12</c:f>
              <c:numCache>
                <c:formatCode>General</c:formatCode>
                <c:ptCount val="11"/>
                <c:pt idx="0">
                  <c:v>1.99</c:v>
                </c:pt>
                <c:pt idx="1">
                  <c:v>2.5299999999999998</c:v>
                </c:pt>
                <c:pt idx="2">
                  <c:v>1.69</c:v>
                </c:pt>
                <c:pt idx="3">
                  <c:v>2.46</c:v>
                </c:pt>
                <c:pt idx="4">
                  <c:v>1.77</c:v>
                </c:pt>
                <c:pt idx="5">
                  <c:v>2.06</c:v>
                </c:pt>
                <c:pt idx="6">
                  <c:v>2.1800000000000002</c:v>
                </c:pt>
                <c:pt idx="7">
                  <c:v>5.79</c:v>
                </c:pt>
                <c:pt idx="8">
                  <c:v>2.96</c:v>
                </c:pt>
                <c:pt idx="9">
                  <c:v>2.5299999999999998</c:v>
                </c:pt>
                <c:pt idx="10">
                  <c:v>8.39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21199296"/>
        <c:axId val="1521203104"/>
      </c:barChart>
      <c:catAx>
        <c:axId val="15211992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Region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1203104"/>
        <c:crosses val="autoZero"/>
        <c:auto val="1"/>
        <c:lblAlgn val="ctr"/>
        <c:lblOffset val="100"/>
        <c:noMultiLvlLbl val="0"/>
      </c:catAx>
      <c:valAx>
        <c:axId val="1521203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REF: Postdoc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119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Chart 18. Regions by gender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'Chart 18'!$B$1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38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98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157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35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61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81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40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71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54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18'!$A$2:$A$12</c:f>
              <c:strCache>
                <c:ptCount val="11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SCOTLAND</c:v>
                </c:pt>
                <c:pt idx="6">
                  <c:v>SOUTH EAST</c:v>
                </c:pt>
                <c:pt idx="7">
                  <c:v>SOUTH WEST</c:v>
                </c:pt>
                <c:pt idx="8">
                  <c:v>WALES</c:v>
                </c:pt>
                <c:pt idx="9">
                  <c:v>WEST MIDLANDS</c:v>
                </c:pt>
                <c:pt idx="10">
                  <c:v>YORKSHIRE AND HUMBER</c:v>
                </c:pt>
              </c:strCache>
            </c:strRef>
          </c:cat>
          <c:val>
            <c:numRef>
              <c:f>'Chart 18'!$B$2:$B$12</c:f>
              <c:numCache>
                <c:formatCode>General</c:formatCode>
                <c:ptCount val="11"/>
                <c:pt idx="0">
                  <c:v>32</c:v>
                </c:pt>
                <c:pt idx="1">
                  <c:v>64</c:v>
                </c:pt>
                <c:pt idx="2">
                  <c:v>85</c:v>
                </c:pt>
                <c:pt idx="3">
                  <c:v>26</c:v>
                </c:pt>
                <c:pt idx="4">
                  <c:v>49</c:v>
                </c:pt>
                <c:pt idx="5">
                  <c:v>51</c:v>
                </c:pt>
                <c:pt idx="6">
                  <c:v>84</c:v>
                </c:pt>
                <c:pt idx="7">
                  <c:v>25</c:v>
                </c:pt>
                <c:pt idx="8">
                  <c:v>4</c:v>
                </c:pt>
                <c:pt idx="9">
                  <c:v>50</c:v>
                </c:pt>
                <c:pt idx="10">
                  <c:v>42</c:v>
                </c:pt>
              </c:numCache>
            </c:numRef>
          </c:val>
        </c:ser>
        <c:ser>
          <c:idx val="1"/>
          <c:order val="1"/>
          <c:tx>
            <c:strRef>
              <c:f>'Chart 18'!$C$1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'Chart 18'!$A$2:$A$12</c:f>
              <c:strCache>
                <c:ptCount val="11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SCOTLAND</c:v>
                </c:pt>
                <c:pt idx="6">
                  <c:v>SOUTH EAST</c:v>
                </c:pt>
                <c:pt idx="7">
                  <c:v>SOUTH WEST</c:v>
                </c:pt>
                <c:pt idx="8">
                  <c:v>WALES</c:v>
                </c:pt>
                <c:pt idx="9">
                  <c:v>WEST MIDLANDS</c:v>
                </c:pt>
                <c:pt idx="10">
                  <c:v>YORKSHIRE AND HUMBER</c:v>
                </c:pt>
              </c:strCache>
            </c:strRef>
          </c:cat>
          <c:val>
            <c:numRef>
              <c:f>'Chart 18'!$C$2:$C$12</c:f>
              <c:numCache>
                <c:formatCode>General</c:formatCode>
                <c:ptCount val="11"/>
                <c:pt idx="0">
                  <c:v>6</c:v>
                </c:pt>
                <c:pt idx="1">
                  <c:v>33</c:v>
                </c:pt>
                <c:pt idx="2">
                  <c:v>18</c:v>
                </c:pt>
                <c:pt idx="3">
                  <c:v>9</c:v>
                </c:pt>
                <c:pt idx="4">
                  <c:v>4</c:v>
                </c:pt>
                <c:pt idx="5">
                  <c:v>24</c:v>
                </c:pt>
                <c:pt idx="6">
                  <c:v>18</c:v>
                </c:pt>
                <c:pt idx="7">
                  <c:v>14</c:v>
                </c:pt>
                <c:pt idx="8">
                  <c:v>3</c:v>
                </c:pt>
                <c:pt idx="9">
                  <c:v>18</c:v>
                </c:pt>
                <c:pt idx="10">
                  <c:v>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21204192"/>
        <c:axId val="1521194400"/>
      </c:barChart>
      <c:catAx>
        <c:axId val="1521204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Region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1194400"/>
        <c:crosses val="autoZero"/>
        <c:auto val="1"/>
        <c:lblAlgn val="ctr"/>
        <c:lblOffset val="100"/>
        <c:noMultiLvlLbl val="0"/>
      </c:catAx>
      <c:valAx>
        <c:axId val="152119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Gender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120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Chart 19. Region by funding</a:t>
            </a:r>
            <a:r>
              <a:rPr lang="en-GB" baseline="0"/>
              <a:t> source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'Chart 19&amp;20'!$B$1</c:f>
              <c:strCache>
                <c:ptCount val="1"/>
                <c:pt idx="0">
                  <c:v>S1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19&amp;20'!$A$2:$A$12</c:f>
              <c:strCache>
                <c:ptCount val="11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SCOTLAND</c:v>
                </c:pt>
                <c:pt idx="6">
                  <c:v>SOUTH EAST</c:v>
                </c:pt>
                <c:pt idx="7">
                  <c:v>SOUTH WEST</c:v>
                </c:pt>
                <c:pt idx="8">
                  <c:v>WALES</c:v>
                </c:pt>
                <c:pt idx="9">
                  <c:v>WEST MIDLANDS</c:v>
                </c:pt>
                <c:pt idx="10">
                  <c:v>YORKSHIRE AND HUMBER</c:v>
                </c:pt>
              </c:strCache>
            </c:strRef>
          </c:cat>
          <c:val>
            <c:numRef>
              <c:f>'Chart 19&amp;20'!$B$2:$B$12</c:f>
              <c:numCache>
                <c:formatCode>General</c:formatCode>
                <c:ptCount val="11"/>
                <c:pt idx="0">
                  <c:v>13</c:v>
                </c:pt>
                <c:pt idx="1">
                  <c:v>14.6</c:v>
                </c:pt>
                <c:pt idx="2">
                  <c:v>25</c:v>
                </c:pt>
                <c:pt idx="3">
                  <c:v>4</c:v>
                </c:pt>
                <c:pt idx="4">
                  <c:v>7</c:v>
                </c:pt>
                <c:pt idx="5">
                  <c:v>22</c:v>
                </c:pt>
                <c:pt idx="6">
                  <c:v>11</c:v>
                </c:pt>
                <c:pt idx="7">
                  <c:v>14</c:v>
                </c:pt>
                <c:pt idx="8">
                  <c:v>6</c:v>
                </c:pt>
                <c:pt idx="9">
                  <c:v>25</c:v>
                </c:pt>
                <c:pt idx="10">
                  <c:v>16</c:v>
                </c:pt>
              </c:numCache>
            </c:numRef>
          </c:val>
        </c:ser>
        <c:ser>
          <c:idx val="1"/>
          <c:order val="1"/>
          <c:tx>
            <c:strRef>
              <c:f>'Chart 19&amp;20'!$C$1</c:f>
              <c:strCache>
                <c:ptCount val="1"/>
                <c:pt idx="0">
                  <c:v>S2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'Chart 19&amp;20'!$A$2:$A$12</c:f>
              <c:strCache>
                <c:ptCount val="11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SCOTLAND</c:v>
                </c:pt>
                <c:pt idx="6">
                  <c:v>SOUTH EAST</c:v>
                </c:pt>
                <c:pt idx="7">
                  <c:v>SOUTH WEST</c:v>
                </c:pt>
                <c:pt idx="8">
                  <c:v>WALES</c:v>
                </c:pt>
                <c:pt idx="9">
                  <c:v>WEST MIDLANDS</c:v>
                </c:pt>
                <c:pt idx="10">
                  <c:v>YORKSHIRE AND HUMBER</c:v>
                </c:pt>
              </c:strCache>
            </c:strRef>
          </c:cat>
          <c:val>
            <c:numRef>
              <c:f>'Chart 19&amp;20'!$C$2:$C$12</c:f>
              <c:numCache>
                <c:formatCode>General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16</c:v>
                </c:pt>
                <c:pt idx="3">
                  <c:v>1</c:v>
                </c:pt>
                <c:pt idx="4">
                  <c:v>0</c:v>
                </c:pt>
                <c:pt idx="5">
                  <c:v>11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21</c:v>
                </c:pt>
                <c:pt idx="10">
                  <c:v>12</c:v>
                </c:pt>
              </c:numCache>
            </c:numRef>
          </c:val>
        </c:ser>
        <c:ser>
          <c:idx val="2"/>
          <c:order val="2"/>
          <c:tx>
            <c:strRef>
              <c:f>'Chart 19&amp;20'!$D$1</c:f>
              <c:strCache>
                <c:ptCount val="1"/>
                <c:pt idx="0">
                  <c:v>S3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'Chart 19&amp;20'!$A$2:$A$12</c:f>
              <c:strCache>
                <c:ptCount val="11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SCOTLAND</c:v>
                </c:pt>
                <c:pt idx="6">
                  <c:v>SOUTH EAST</c:v>
                </c:pt>
                <c:pt idx="7">
                  <c:v>SOUTH WEST</c:v>
                </c:pt>
                <c:pt idx="8">
                  <c:v>WALES</c:v>
                </c:pt>
                <c:pt idx="9">
                  <c:v>WEST MIDLANDS</c:v>
                </c:pt>
                <c:pt idx="10">
                  <c:v>YORKSHIRE AND HUMBER</c:v>
                </c:pt>
              </c:strCache>
            </c:strRef>
          </c:cat>
          <c:val>
            <c:numRef>
              <c:f>'Chart 19&amp;20'!$D$2:$D$12</c:f>
              <c:numCache>
                <c:formatCode>General</c:formatCode>
                <c:ptCount val="11"/>
                <c:pt idx="0">
                  <c:v>7</c:v>
                </c:pt>
                <c:pt idx="1">
                  <c:v>6.4</c:v>
                </c:pt>
                <c:pt idx="2">
                  <c:v>12</c:v>
                </c:pt>
                <c:pt idx="3">
                  <c:v>5</c:v>
                </c:pt>
                <c:pt idx="4">
                  <c:v>0</c:v>
                </c:pt>
                <c:pt idx="5">
                  <c:v>13</c:v>
                </c:pt>
                <c:pt idx="6">
                  <c:v>9</c:v>
                </c:pt>
                <c:pt idx="7">
                  <c:v>12</c:v>
                </c:pt>
                <c:pt idx="8">
                  <c:v>0</c:v>
                </c:pt>
                <c:pt idx="9">
                  <c:v>5</c:v>
                </c:pt>
                <c:pt idx="10">
                  <c:v>9</c:v>
                </c:pt>
              </c:numCache>
            </c:numRef>
          </c:val>
        </c:ser>
        <c:ser>
          <c:idx val="3"/>
          <c:order val="3"/>
          <c:tx>
            <c:strRef>
              <c:f>'Chart 19&amp;20'!$E$1</c:f>
              <c:strCache>
                <c:ptCount val="1"/>
                <c:pt idx="0">
                  <c:v>S4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'Chart 19&amp;20'!$A$2:$A$12</c:f>
              <c:strCache>
                <c:ptCount val="11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SCOTLAND</c:v>
                </c:pt>
                <c:pt idx="6">
                  <c:v>SOUTH EAST</c:v>
                </c:pt>
                <c:pt idx="7">
                  <c:v>SOUTH WEST</c:v>
                </c:pt>
                <c:pt idx="8">
                  <c:v>WALES</c:v>
                </c:pt>
                <c:pt idx="9">
                  <c:v>WEST MIDLANDS</c:v>
                </c:pt>
                <c:pt idx="10">
                  <c:v>YORKSHIRE AND HUMBER</c:v>
                </c:pt>
              </c:strCache>
            </c:strRef>
          </c:cat>
          <c:val>
            <c:numRef>
              <c:f>'Chart 19&amp;20'!$E$2:$E$12</c:f>
              <c:numCache>
                <c:formatCode>General</c:formatCode>
                <c:ptCount val="11"/>
                <c:pt idx="0">
                  <c:v>7</c:v>
                </c:pt>
                <c:pt idx="1">
                  <c:v>33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6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6</c:v>
                </c:pt>
              </c:numCache>
            </c:numRef>
          </c:val>
        </c:ser>
        <c:ser>
          <c:idx val="4"/>
          <c:order val="4"/>
          <c:tx>
            <c:strRef>
              <c:f>'Chart 19&amp;20'!$F$1</c:f>
              <c:strCache>
                <c:ptCount val="1"/>
                <c:pt idx="0">
                  <c:v>S5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'Chart 19&amp;20'!$A$2:$A$12</c:f>
              <c:strCache>
                <c:ptCount val="11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SCOTLAND</c:v>
                </c:pt>
                <c:pt idx="6">
                  <c:v>SOUTH EAST</c:v>
                </c:pt>
                <c:pt idx="7">
                  <c:v>SOUTH WEST</c:v>
                </c:pt>
                <c:pt idx="8">
                  <c:v>WALES</c:v>
                </c:pt>
                <c:pt idx="9">
                  <c:v>WEST MIDLANDS</c:v>
                </c:pt>
                <c:pt idx="10">
                  <c:v>YORKSHIRE AND HUMBER</c:v>
                </c:pt>
              </c:strCache>
            </c:strRef>
          </c:cat>
          <c:val>
            <c:numRef>
              <c:f>'Chart 19&amp;20'!$F$2:$F$12</c:f>
              <c:numCache>
                <c:formatCode>General</c:formatCode>
                <c:ptCount val="11"/>
                <c:pt idx="0">
                  <c:v>1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</c:ser>
        <c:ser>
          <c:idx val="5"/>
          <c:order val="5"/>
          <c:tx>
            <c:strRef>
              <c:f>'Chart 19&amp;20'!$G$1</c:f>
              <c:strCache>
                <c:ptCount val="1"/>
                <c:pt idx="0">
                  <c:v>S6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'Chart 19&amp;20'!$A$2:$A$12</c:f>
              <c:strCache>
                <c:ptCount val="11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SCOTLAND</c:v>
                </c:pt>
                <c:pt idx="6">
                  <c:v>SOUTH EAST</c:v>
                </c:pt>
                <c:pt idx="7">
                  <c:v>SOUTH WEST</c:v>
                </c:pt>
                <c:pt idx="8">
                  <c:v>WALES</c:v>
                </c:pt>
                <c:pt idx="9">
                  <c:v>WEST MIDLANDS</c:v>
                </c:pt>
                <c:pt idx="10">
                  <c:v>YORKSHIRE AND HUMBER</c:v>
                </c:pt>
              </c:strCache>
            </c:strRef>
          </c:cat>
          <c:val>
            <c:numRef>
              <c:f>'Chart 19&amp;20'!$G$2:$G$12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'Chart 19&amp;20'!$H$1</c:f>
              <c:strCache>
                <c:ptCount val="1"/>
                <c:pt idx="0">
                  <c:v>S7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19&amp;20'!$A$2:$A$12</c:f>
              <c:strCache>
                <c:ptCount val="11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SCOTLAND</c:v>
                </c:pt>
                <c:pt idx="6">
                  <c:v>SOUTH EAST</c:v>
                </c:pt>
                <c:pt idx="7">
                  <c:v>SOUTH WEST</c:v>
                </c:pt>
                <c:pt idx="8">
                  <c:v>WALES</c:v>
                </c:pt>
                <c:pt idx="9">
                  <c:v>WEST MIDLANDS</c:v>
                </c:pt>
                <c:pt idx="10">
                  <c:v>YORKSHIRE AND HUMBER</c:v>
                </c:pt>
              </c:strCache>
            </c:strRef>
          </c:cat>
          <c:val>
            <c:numRef>
              <c:f>'Chart 19&amp;20'!$H$2:$H$12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  <c:pt idx="6">
                  <c:v>6</c:v>
                </c:pt>
                <c:pt idx="7">
                  <c:v>2</c:v>
                </c:pt>
                <c:pt idx="8">
                  <c:v>0</c:v>
                </c:pt>
                <c:pt idx="9">
                  <c:v>13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tx>
            <c:strRef>
              <c:f>'Chart 19&amp;20'!$I$1</c:f>
              <c:strCache>
                <c:ptCount val="1"/>
                <c:pt idx="0">
                  <c:v>S8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19&amp;20'!$A$2:$A$12</c:f>
              <c:strCache>
                <c:ptCount val="11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SCOTLAND</c:v>
                </c:pt>
                <c:pt idx="6">
                  <c:v>SOUTH EAST</c:v>
                </c:pt>
                <c:pt idx="7">
                  <c:v>SOUTH WEST</c:v>
                </c:pt>
                <c:pt idx="8">
                  <c:v>WALES</c:v>
                </c:pt>
                <c:pt idx="9">
                  <c:v>WEST MIDLANDS</c:v>
                </c:pt>
                <c:pt idx="10">
                  <c:v>YORKSHIRE AND HUMBER</c:v>
                </c:pt>
              </c:strCache>
            </c:strRef>
          </c:cat>
          <c:val>
            <c:numRef>
              <c:f>'Chart 19&amp;20'!$I$2:$I$12</c:f>
              <c:numCache>
                <c:formatCode>General</c:formatCode>
                <c:ptCount val="11"/>
                <c:pt idx="0">
                  <c:v>4</c:v>
                </c:pt>
                <c:pt idx="1">
                  <c:v>32</c:v>
                </c:pt>
                <c:pt idx="2">
                  <c:v>83</c:v>
                </c:pt>
                <c:pt idx="3">
                  <c:v>14</c:v>
                </c:pt>
                <c:pt idx="4">
                  <c:v>51</c:v>
                </c:pt>
                <c:pt idx="5">
                  <c:v>13</c:v>
                </c:pt>
                <c:pt idx="6">
                  <c:v>63</c:v>
                </c:pt>
                <c:pt idx="7">
                  <c:v>10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1203648"/>
        <c:axId val="1521197664"/>
      </c:barChart>
      <c:catAx>
        <c:axId val="1521203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Region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1197664"/>
        <c:crosses val="autoZero"/>
        <c:auto val="1"/>
        <c:lblAlgn val="ctr"/>
        <c:lblOffset val="100"/>
        <c:noMultiLvlLbl val="0"/>
      </c:catAx>
      <c:valAx>
        <c:axId val="152119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Funding source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120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Chart 20. Region by funding</a:t>
            </a:r>
            <a:r>
              <a:rPr lang="en-GB" baseline="0"/>
              <a:t> source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 19&amp;20'!$B$1</c:f>
              <c:strCache>
                <c:ptCount val="1"/>
                <c:pt idx="0">
                  <c:v>S1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19&amp;20'!$A$2:$A$12</c:f>
              <c:strCache>
                <c:ptCount val="11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SCOTLAND</c:v>
                </c:pt>
                <c:pt idx="6">
                  <c:v>SOUTH EAST</c:v>
                </c:pt>
                <c:pt idx="7">
                  <c:v>SOUTH WEST</c:v>
                </c:pt>
                <c:pt idx="8">
                  <c:v>WALES</c:v>
                </c:pt>
                <c:pt idx="9">
                  <c:v>WEST MIDLANDS</c:v>
                </c:pt>
                <c:pt idx="10">
                  <c:v>YORKSHIRE AND HUMBER</c:v>
                </c:pt>
              </c:strCache>
            </c:strRef>
          </c:cat>
          <c:val>
            <c:numRef>
              <c:f>'Chart 19&amp;20'!$B$2:$B$12</c:f>
              <c:numCache>
                <c:formatCode>General</c:formatCode>
                <c:ptCount val="11"/>
                <c:pt idx="0">
                  <c:v>13</c:v>
                </c:pt>
                <c:pt idx="1">
                  <c:v>14.6</c:v>
                </c:pt>
                <c:pt idx="2">
                  <c:v>25</c:v>
                </c:pt>
                <c:pt idx="3">
                  <c:v>4</c:v>
                </c:pt>
                <c:pt idx="4">
                  <c:v>7</c:v>
                </c:pt>
                <c:pt idx="5">
                  <c:v>22</c:v>
                </c:pt>
                <c:pt idx="6">
                  <c:v>11</c:v>
                </c:pt>
                <c:pt idx="7">
                  <c:v>14</c:v>
                </c:pt>
                <c:pt idx="8">
                  <c:v>6</c:v>
                </c:pt>
                <c:pt idx="9">
                  <c:v>25</c:v>
                </c:pt>
                <c:pt idx="10">
                  <c:v>16</c:v>
                </c:pt>
              </c:numCache>
            </c:numRef>
          </c:val>
        </c:ser>
        <c:ser>
          <c:idx val="1"/>
          <c:order val="1"/>
          <c:tx>
            <c:strRef>
              <c:f>'Chart 19&amp;20'!$C$1</c:f>
              <c:strCache>
                <c:ptCount val="1"/>
                <c:pt idx="0">
                  <c:v>S2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'Chart 19&amp;20'!$A$2:$A$12</c:f>
              <c:strCache>
                <c:ptCount val="11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SCOTLAND</c:v>
                </c:pt>
                <c:pt idx="6">
                  <c:v>SOUTH EAST</c:v>
                </c:pt>
                <c:pt idx="7">
                  <c:v>SOUTH WEST</c:v>
                </c:pt>
                <c:pt idx="8">
                  <c:v>WALES</c:v>
                </c:pt>
                <c:pt idx="9">
                  <c:v>WEST MIDLANDS</c:v>
                </c:pt>
                <c:pt idx="10">
                  <c:v>YORKSHIRE AND HUMBER</c:v>
                </c:pt>
              </c:strCache>
            </c:strRef>
          </c:cat>
          <c:val>
            <c:numRef>
              <c:f>'Chart 19&amp;20'!$C$2:$C$12</c:f>
              <c:numCache>
                <c:formatCode>General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16</c:v>
                </c:pt>
                <c:pt idx="3">
                  <c:v>1</c:v>
                </c:pt>
                <c:pt idx="4">
                  <c:v>0</c:v>
                </c:pt>
                <c:pt idx="5">
                  <c:v>11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21</c:v>
                </c:pt>
                <c:pt idx="10">
                  <c:v>12</c:v>
                </c:pt>
              </c:numCache>
            </c:numRef>
          </c:val>
        </c:ser>
        <c:ser>
          <c:idx val="2"/>
          <c:order val="2"/>
          <c:tx>
            <c:strRef>
              <c:f>'Chart 19&amp;20'!$D$1</c:f>
              <c:strCache>
                <c:ptCount val="1"/>
                <c:pt idx="0">
                  <c:v>S3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'Chart 19&amp;20'!$A$2:$A$12</c:f>
              <c:strCache>
                <c:ptCount val="11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SCOTLAND</c:v>
                </c:pt>
                <c:pt idx="6">
                  <c:v>SOUTH EAST</c:v>
                </c:pt>
                <c:pt idx="7">
                  <c:v>SOUTH WEST</c:v>
                </c:pt>
                <c:pt idx="8">
                  <c:v>WALES</c:v>
                </c:pt>
                <c:pt idx="9">
                  <c:v>WEST MIDLANDS</c:v>
                </c:pt>
                <c:pt idx="10">
                  <c:v>YORKSHIRE AND HUMBER</c:v>
                </c:pt>
              </c:strCache>
            </c:strRef>
          </c:cat>
          <c:val>
            <c:numRef>
              <c:f>'Chart 19&amp;20'!$D$2:$D$12</c:f>
              <c:numCache>
                <c:formatCode>General</c:formatCode>
                <c:ptCount val="11"/>
                <c:pt idx="0">
                  <c:v>7</c:v>
                </c:pt>
                <c:pt idx="1">
                  <c:v>6.4</c:v>
                </c:pt>
                <c:pt idx="2">
                  <c:v>12</c:v>
                </c:pt>
                <c:pt idx="3">
                  <c:v>5</c:v>
                </c:pt>
                <c:pt idx="4">
                  <c:v>0</c:v>
                </c:pt>
                <c:pt idx="5">
                  <c:v>13</c:v>
                </c:pt>
                <c:pt idx="6">
                  <c:v>9</c:v>
                </c:pt>
                <c:pt idx="7">
                  <c:v>12</c:v>
                </c:pt>
                <c:pt idx="8">
                  <c:v>0</c:v>
                </c:pt>
                <c:pt idx="9">
                  <c:v>5</c:v>
                </c:pt>
                <c:pt idx="10">
                  <c:v>9</c:v>
                </c:pt>
              </c:numCache>
            </c:numRef>
          </c:val>
        </c:ser>
        <c:ser>
          <c:idx val="3"/>
          <c:order val="3"/>
          <c:tx>
            <c:strRef>
              <c:f>'Chart 19&amp;20'!$E$1</c:f>
              <c:strCache>
                <c:ptCount val="1"/>
                <c:pt idx="0">
                  <c:v>S4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'Chart 19&amp;20'!$A$2:$A$12</c:f>
              <c:strCache>
                <c:ptCount val="11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SCOTLAND</c:v>
                </c:pt>
                <c:pt idx="6">
                  <c:v>SOUTH EAST</c:v>
                </c:pt>
                <c:pt idx="7">
                  <c:v>SOUTH WEST</c:v>
                </c:pt>
                <c:pt idx="8">
                  <c:v>WALES</c:v>
                </c:pt>
                <c:pt idx="9">
                  <c:v>WEST MIDLANDS</c:v>
                </c:pt>
                <c:pt idx="10">
                  <c:v>YORKSHIRE AND HUMBER</c:v>
                </c:pt>
              </c:strCache>
            </c:strRef>
          </c:cat>
          <c:val>
            <c:numRef>
              <c:f>'Chart 19&amp;20'!$E$2:$E$12</c:f>
              <c:numCache>
                <c:formatCode>General</c:formatCode>
                <c:ptCount val="11"/>
                <c:pt idx="0">
                  <c:v>7</c:v>
                </c:pt>
                <c:pt idx="1">
                  <c:v>33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6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6</c:v>
                </c:pt>
              </c:numCache>
            </c:numRef>
          </c:val>
        </c:ser>
        <c:ser>
          <c:idx val="4"/>
          <c:order val="4"/>
          <c:tx>
            <c:strRef>
              <c:f>'Chart 19&amp;20'!$F$1</c:f>
              <c:strCache>
                <c:ptCount val="1"/>
                <c:pt idx="0">
                  <c:v>S5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'Chart 19&amp;20'!$A$2:$A$12</c:f>
              <c:strCache>
                <c:ptCount val="11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SCOTLAND</c:v>
                </c:pt>
                <c:pt idx="6">
                  <c:v>SOUTH EAST</c:v>
                </c:pt>
                <c:pt idx="7">
                  <c:v>SOUTH WEST</c:v>
                </c:pt>
                <c:pt idx="8">
                  <c:v>WALES</c:v>
                </c:pt>
                <c:pt idx="9">
                  <c:v>WEST MIDLANDS</c:v>
                </c:pt>
                <c:pt idx="10">
                  <c:v>YORKSHIRE AND HUMBER</c:v>
                </c:pt>
              </c:strCache>
            </c:strRef>
          </c:cat>
          <c:val>
            <c:numRef>
              <c:f>'Chart 19&amp;20'!$F$2:$F$12</c:f>
              <c:numCache>
                <c:formatCode>General</c:formatCode>
                <c:ptCount val="11"/>
                <c:pt idx="0">
                  <c:v>1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</c:ser>
        <c:ser>
          <c:idx val="5"/>
          <c:order val="5"/>
          <c:tx>
            <c:strRef>
              <c:f>'Chart 19&amp;20'!$G$1</c:f>
              <c:strCache>
                <c:ptCount val="1"/>
                <c:pt idx="0">
                  <c:v>S6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'Chart 19&amp;20'!$A$2:$A$12</c:f>
              <c:strCache>
                <c:ptCount val="11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SCOTLAND</c:v>
                </c:pt>
                <c:pt idx="6">
                  <c:v>SOUTH EAST</c:v>
                </c:pt>
                <c:pt idx="7">
                  <c:v>SOUTH WEST</c:v>
                </c:pt>
                <c:pt idx="8">
                  <c:v>WALES</c:v>
                </c:pt>
                <c:pt idx="9">
                  <c:v>WEST MIDLANDS</c:v>
                </c:pt>
                <c:pt idx="10">
                  <c:v>YORKSHIRE AND HUMBER</c:v>
                </c:pt>
              </c:strCache>
            </c:strRef>
          </c:cat>
          <c:val>
            <c:numRef>
              <c:f>'Chart 19&amp;20'!$G$2:$G$12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'Chart 19&amp;20'!$H$1</c:f>
              <c:strCache>
                <c:ptCount val="1"/>
                <c:pt idx="0">
                  <c:v>S7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19&amp;20'!$A$2:$A$12</c:f>
              <c:strCache>
                <c:ptCount val="11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SCOTLAND</c:v>
                </c:pt>
                <c:pt idx="6">
                  <c:v>SOUTH EAST</c:v>
                </c:pt>
                <c:pt idx="7">
                  <c:v>SOUTH WEST</c:v>
                </c:pt>
                <c:pt idx="8">
                  <c:v>WALES</c:v>
                </c:pt>
                <c:pt idx="9">
                  <c:v>WEST MIDLANDS</c:v>
                </c:pt>
                <c:pt idx="10">
                  <c:v>YORKSHIRE AND HUMBER</c:v>
                </c:pt>
              </c:strCache>
            </c:strRef>
          </c:cat>
          <c:val>
            <c:numRef>
              <c:f>'Chart 19&amp;20'!$H$2:$H$12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  <c:pt idx="6">
                  <c:v>6</c:v>
                </c:pt>
                <c:pt idx="7">
                  <c:v>2</c:v>
                </c:pt>
                <c:pt idx="8">
                  <c:v>0</c:v>
                </c:pt>
                <c:pt idx="9">
                  <c:v>13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tx>
            <c:strRef>
              <c:f>'Chart 19&amp;20'!$I$1</c:f>
              <c:strCache>
                <c:ptCount val="1"/>
                <c:pt idx="0">
                  <c:v>S8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19&amp;20'!$A$2:$A$12</c:f>
              <c:strCache>
                <c:ptCount val="11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SCOTLAND</c:v>
                </c:pt>
                <c:pt idx="6">
                  <c:v>SOUTH EAST</c:v>
                </c:pt>
                <c:pt idx="7">
                  <c:v>SOUTH WEST</c:v>
                </c:pt>
                <c:pt idx="8">
                  <c:v>WALES</c:v>
                </c:pt>
                <c:pt idx="9">
                  <c:v>WEST MIDLANDS</c:v>
                </c:pt>
                <c:pt idx="10">
                  <c:v>YORKSHIRE AND HUMBER</c:v>
                </c:pt>
              </c:strCache>
            </c:strRef>
          </c:cat>
          <c:val>
            <c:numRef>
              <c:f>'Chart 19&amp;20'!$I$2:$I$12</c:f>
              <c:numCache>
                <c:formatCode>General</c:formatCode>
                <c:ptCount val="11"/>
                <c:pt idx="0">
                  <c:v>4</c:v>
                </c:pt>
                <c:pt idx="1">
                  <c:v>32</c:v>
                </c:pt>
                <c:pt idx="2">
                  <c:v>83</c:v>
                </c:pt>
                <c:pt idx="3">
                  <c:v>14</c:v>
                </c:pt>
                <c:pt idx="4">
                  <c:v>51</c:v>
                </c:pt>
                <c:pt idx="5">
                  <c:v>13</c:v>
                </c:pt>
                <c:pt idx="6">
                  <c:v>63</c:v>
                </c:pt>
                <c:pt idx="7">
                  <c:v>10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1193312"/>
        <c:axId val="1521194944"/>
      </c:barChart>
      <c:catAx>
        <c:axId val="1521193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Region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1194944"/>
        <c:crosses val="autoZero"/>
        <c:auto val="1"/>
        <c:lblAlgn val="ctr"/>
        <c:lblOffset val="100"/>
        <c:noMultiLvlLbl val="0"/>
      </c:catAx>
      <c:valAx>
        <c:axId val="152119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Funding source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1193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Chart</a:t>
            </a:r>
            <a:r>
              <a:rPr lang="en-GB" baseline="0"/>
              <a:t> 2. Region by nationality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'Chart 2'!$B$1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2'!$A$2:$A$12</c:f>
              <c:strCache>
                <c:ptCount val="11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SCOTLAND</c:v>
                </c:pt>
                <c:pt idx="6">
                  <c:v>SOUTH EAST</c:v>
                </c:pt>
                <c:pt idx="7">
                  <c:v>SOUTH WEST</c:v>
                </c:pt>
                <c:pt idx="8">
                  <c:v>WALES</c:v>
                </c:pt>
                <c:pt idx="9">
                  <c:v>WEST MIDLANDS</c:v>
                </c:pt>
                <c:pt idx="10">
                  <c:v>YORKSHIRE AND HUMBER</c:v>
                </c:pt>
              </c:strCache>
            </c:strRef>
          </c:cat>
          <c:val>
            <c:numRef>
              <c:f>'Chart 2'!$B$2:$B$12</c:f>
              <c:numCache>
                <c:formatCode>General</c:formatCode>
                <c:ptCount val="11"/>
                <c:pt idx="0">
                  <c:v>7</c:v>
                </c:pt>
                <c:pt idx="1">
                  <c:v>14</c:v>
                </c:pt>
                <c:pt idx="2">
                  <c:v>15</c:v>
                </c:pt>
                <c:pt idx="3">
                  <c:v>8</c:v>
                </c:pt>
                <c:pt idx="4">
                  <c:v>5</c:v>
                </c:pt>
                <c:pt idx="5">
                  <c:v>20</c:v>
                </c:pt>
                <c:pt idx="6">
                  <c:v>12</c:v>
                </c:pt>
                <c:pt idx="7">
                  <c:v>10</c:v>
                </c:pt>
                <c:pt idx="8">
                  <c:v>1</c:v>
                </c:pt>
                <c:pt idx="9">
                  <c:v>19</c:v>
                </c:pt>
                <c:pt idx="10">
                  <c:v>12</c:v>
                </c:pt>
              </c:numCache>
            </c:numRef>
          </c:val>
        </c:ser>
        <c:ser>
          <c:idx val="1"/>
          <c:order val="1"/>
          <c:tx>
            <c:strRef>
              <c:f>'Chart 2'!$C$1</c:f>
              <c:strCache>
                <c:ptCount val="1"/>
                <c:pt idx="0">
                  <c:v>EU (exc. UK)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'Chart 2'!$A$2:$A$12</c:f>
              <c:strCache>
                <c:ptCount val="11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SCOTLAND</c:v>
                </c:pt>
                <c:pt idx="6">
                  <c:v>SOUTH EAST</c:v>
                </c:pt>
                <c:pt idx="7">
                  <c:v>SOUTH WEST</c:v>
                </c:pt>
                <c:pt idx="8">
                  <c:v>WALES</c:v>
                </c:pt>
                <c:pt idx="9">
                  <c:v>WEST MIDLANDS</c:v>
                </c:pt>
                <c:pt idx="10">
                  <c:v>YORKSHIRE AND HUMBER</c:v>
                </c:pt>
              </c:strCache>
            </c:strRef>
          </c:cat>
          <c:val>
            <c:numRef>
              <c:f>'Chart 2'!$C$2:$C$12</c:f>
              <c:numCache>
                <c:formatCode>General</c:formatCode>
                <c:ptCount val="11"/>
                <c:pt idx="0">
                  <c:v>17</c:v>
                </c:pt>
                <c:pt idx="1">
                  <c:v>36</c:v>
                </c:pt>
                <c:pt idx="2">
                  <c:v>39</c:v>
                </c:pt>
                <c:pt idx="3">
                  <c:v>7</c:v>
                </c:pt>
                <c:pt idx="4">
                  <c:v>7</c:v>
                </c:pt>
                <c:pt idx="5">
                  <c:v>22</c:v>
                </c:pt>
                <c:pt idx="6">
                  <c:v>20</c:v>
                </c:pt>
                <c:pt idx="7">
                  <c:v>15</c:v>
                </c:pt>
                <c:pt idx="8">
                  <c:v>2</c:v>
                </c:pt>
                <c:pt idx="9">
                  <c:v>24</c:v>
                </c:pt>
                <c:pt idx="10">
                  <c:v>16</c:v>
                </c:pt>
              </c:numCache>
            </c:numRef>
          </c:val>
        </c:ser>
        <c:ser>
          <c:idx val="2"/>
          <c:order val="2"/>
          <c:tx>
            <c:strRef>
              <c:f>'Chart 2'!$D$1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'Chart 2'!$A$2:$A$12</c:f>
              <c:strCache>
                <c:ptCount val="11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SCOTLAND</c:v>
                </c:pt>
                <c:pt idx="6">
                  <c:v>SOUTH EAST</c:v>
                </c:pt>
                <c:pt idx="7">
                  <c:v>SOUTH WEST</c:v>
                </c:pt>
                <c:pt idx="8">
                  <c:v>WALES</c:v>
                </c:pt>
                <c:pt idx="9">
                  <c:v>WEST MIDLANDS</c:v>
                </c:pt>
                <c:pt idx="10">
                  <c:v>YORKSHIRE AND HUMBER</c:v>
                </c:pt>
              </c:strCache>
            </c:strRef>
          </c:cat>
          <c:val>
            <c:numRef>
              <c:f>'Chart 2'!$D$2:$D$12</c:f>
              <c:numCache>
                <c:formatCode>General</c:formatCode>
                <c:ptCount val="11"/>
                <c:pt idx="0">
                  <c:v>1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</c:numCache>
            </c:numRef>
          </c:val>
        </c:ser>
        <c:ser>
          <c:idx val="3"/>
          <c:order val="3"/>
          <c:tx>
            <c:strRef>
              <c:f>'Chart 2'!$E$1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'Chart 2'!$A$2:$A$12</c:f>
              <c:strCache>
                <c:ptCount val="11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SCOTLAND</c:v>
                </c:pt>
                <c:pt idx="6">
                  <c:v>SOUTH EAST</c:v>
                </c:pt>
                <c:pt idx="7">
                  <c:v>SOUTH WEST</c:v>
                </c:pt>
                <c:pt idx="8">
                  <c:v>WALES</c:v>
                </c:pt>
                <c:pt idx="9">
                  <c:v>WEST MIDLANDS</c:v>
                </c:pt>
                <c:pt idx="10">
                  <c:v>YORKSHIRE AND HUMBER</c:v>
                </c:pt>
              </c:strCache>
            </c:strRef>
          </c:cat>
          <c:val>
            <c:numRef>
              <c:f>'Chart 2'!$E$2:$E$12</c:f>
              <c:numCache>
                <c:formatCode>General</c:formatCode>
                <c:ptCount val="11"/>
                <c:pt idx="0">
                  <c:v>13</c:v>
                </c:pt>
                <c:pt idx="1">
                  <c:v>17</c:v>
                </c:pt>
                <c:pt idx="2">
                  <c:v>25</c:v>
                </c:pt>
                <c:pt idx="3">
                  <c:v>6</c:v>
                </c:pt>
                <c:pt idx="4">
                  <c:v>2</c:v>
                </c:pt>
                <c:pt idx="5">
                  <c:v>9</c:v>
                </c:pt>
                <c:pt idx="6">
                  <c:v>17</c:v>
                </c:pt>
                <c:pt idx="7">
                  <c:v>11</c:v>
                </c:pt>
                <c:pt idx="8">
                  <c:v>4</c:v>
                </c:pt>
                <c:pt idx="9">
                  <c:v>24</c:v>
                </c:pt>
                <c:pt idx="1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7064960"/>
        <c:axId val="1407052992"/>
      </c:barChart>
      <c:catAx>
        <c:axId val="1407064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Region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052992"/>
        <c:crosses val="autoZero"/>
        <c:auto val="1"/>
        <c:lblAlgn val="ctr"/>
        <c:lblOffset val="100"/>
        <c:noMultiLvlLbl val="0"/>
      </c:catAx>
      <c:valAx>
        <c:axId val="140705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Nationality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06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[Postdoc Data Summary 2018-11-15 for designer.xlsx]Chart 21!PivotTable8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Chart 21. Funding source: REF FTE ratio by region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 21'!$B$1</c:f>
              <c:strCache>
                <c:ptCount val="1"/>
                <c:pt idx="0">
                  <c:v>Sum of S1/REF FTE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21'!$A$2:$A$13</c:f>
              <c:strCache>
                <c:ptCount val="11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SCOTLAND</c:v>
                </c:pt>
                <c:pt idx="6">
                  <c:v>SOUTH EAST</c:v>
                </c:pt>
                <c:pt idx="7">
                  <c:v>SOUTH WEST</c:v>
                </c:pt>
                <c:pt idx="8">
                  <c:v>WALES</c:v>
                </c:pt>
                <c:pt idx="9">
                  <c:v>WEST MIDLANDS</c:v>
                </c:pt>
                <c:pt idx="10">
                  <c:v>YORKSHIRE AND HUMBER</c:v>
                </c:pt>
              </c:strCache>
            </c:strRef>
          </c:cat>
          <c:val>
            <c:numRef>
              <c:f>'Chart 21'!$B$2:$B$13</c:f>
              <c:numCache>
                <c:formatCode>General</c:formatCode>
                <c:ptCount val="11"/>
                <c:pt idx="0">
                  <c:v>0.1157613535173642</c:v>
                </c:pt>
                <c:pt idx="1">
                  <c:v>8.8057901085645346E-2</c:v>
                </c:pt>
                <c:pt idx="2">
                  <c:v>8.0128205128205135E-2</c:v>
                </c:pt>
                <c:pt idx="3">
                  <c:v>4.5248868778280542E-2</c:v>
                </c:pt>
                <c:pt idx="4">
                  <c:v>5.5688146380270483E-2</c:v>
                </c:pt>
                <c:pt idx="5">
                  <c:v>0.11049723756906078</c:v>
                </c:pt>
                <c:pt idx="6">
                  <c:v>3.840782122905028E-2</c:v>
                </c:pt>
                <c:pt idx="7">
                  <c:v>6.0422960725075532E-2</c:v>
                </c:pt>
                <c:pt idx="8">
                  <c:v>0.10221465076660988</c:v>
                </c:pt>
                <c:pt idx="9">
                  <c:v>0.19888623707239458</c:v>
                </c:pt>
                <c:pt idx="10">
                  <c:v>0.13617021276595745</c:v>
                </c:pt>
              </c:numCache>
            </c:numRef>
          </c:val>
        </c:ser>
        <c:ser>
          <c:idx val="1"/>
          <c:order val="1"/>
          <c:tx>
            <c:strRef>
              <c:f>'Chart 21'!$C$1</c:f>
              <c:strCache>
                <c:ptCount val="1"/>
                <c:pt idx="0">
                  <c:v>Sum of S2/REF FTE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'Chart 21'!$A$2:$A$13</c:f>
              <c:strCache>
                <c:ptCount val="11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SCOTLAND</c:v>
                </c:pt>
                <c:pt idx="6">
                  <c:v>SOUTH EAST</c:v>
                </c:pt>
                <c:pt idx="7">
                  <c:v>SOUTH WEST</c:v>
                </c:pt>
                <c:pt idx="8">
                  <c:v>WALES</c:v>
                </c:pt>
                <c:pt idx="9">
                  <c:v>WEST MIDLANDS</c:v>
                </c:pt>
                <c:pt idx="10">
                  <c:v>YORKSHIRE AND HUMBER</c:v>
                </c:pt>
              </c:strCache>
            </c:strRef>
          </c:cat>
          <c:val>
            <c:numRef>
              <c:f>'Chart 21'!$C$2:$C$13</c:f>
              <c:numCache>
                <c:formatCode>General</c:formatCode>
                <c:ptCount val="11"/>
                <c:pt idx="0">
                  <c:v>3.561887800534283E-2</c:v>
                </c:pt>
                <c:pt idx="1">
                  <c:v>4.8250904704463207E-2</c:v>
                </c:pt>
                <c:pt idx="2">
                  <c:v>5.128205128205128E-2</c:v>
                </c:pt>
                <c:pt idx="3">
                  <c:v>1.1312217194570135E-2</c:v>
                </c:pt>
                <c:pt idx="4">
                  <c:v>0</c:v>
                </c:pt>
                <c:pt idx="5">
                  <c:v>5.5248618784530391E-2</c:v>
                </c:pt>
                <c:pt idx="6">
                  <c:v>3.4916201117318441E-2</c:v>
                </c:pt>
                <c:pt idx="7">
                  <c:v>0</c:v>
                </c:pt>
                <c:pt idx="8">
                  <c:v>0</c:v>
                </c:pt>
                <c:pt idx="9">
                  <c:v>0.16706443914081145</c:v>
                </c:pt>
                <c:pt idx="10">
                  <c:v>0.10212765957446808</c:v>
                </c:pt>
              </c:numCache>
            </c:numRef>
          </c:val>
        </c:ser>
        <c:ser>
          <c:idx val="2"/>
          <c:order val="2"/>
          <c:tx>
            <c:strRef>
              <c:f>'Chart 21'!$D$1</c:f>
              <c:strCache>
                <c:ptCount val="1"/>
                <c:pt idx="0">
                  <c:v>Sum of S3/REF FTE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'Chart 21'!$A$2:$A$13</c:f>
              <c:strCache>
                <c:ptCount val="11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SCOTLAND</c:v>
                </c:pt>
                <c:pt idx="6">
                  <c:v>SOUTH EAST</c:v>
                </c:pt>
                <c:pt idx="7">
                  <c:v>SOUTH WEST</c:v>
                </c:pt>
                <c:pt idx="8">
                  <c:v>WALES</c:v>
                </c:pt>
                <c:pt idx="9">
                  <c:v>WEST MIDLANDS</c:v>
                </c:pt>
                <c:pt idx="10">
                  <c:v>YORKSHIRE AND HUMBER</c:v>
                </c:pt>
              </c:strCache>
            </c:strRef>
          </c:cat>
          <c:val>
            <c:numRef>
              <c:f>'Chart 21'!$D$2:$D$13</c:f>
              <c:numCache>
                <c:formatCode>General</c:formatCode>
                <c:ptCount val="11"/>
                <c:pt idx="0">
                  <c:v>6.2333036509349959E-2</c:v>
                </c:pt>
                <c:pt idx="1">
                  <c:v>3.8600723763570564E-2</c:v>
                </c:pt>
                <c:pt idx="2">
                  <c:v>3.8461538461538464E-2</c:v>
                </c:pt>
                <c:pt idx="3">
                  <c:v>5.6561085972850672E-2</c:v>
                </c:pt>
                <c:pt idx="4">
                  <c:v>0</c:v>
                </c:pt>
                <c:pt idx="5">
                  <c:v>6.5293822199899557E-2</c:v>
                </c:pt>
                <c:pt idx="6">
                  <c:v>3.1424581005586594E-2</c:v>
                </c:pt>
                <c:pt idx="7">
                  <c:v>5.1791109192921882E-2</c:v>
                </c:pt>
                <c:pt idx="8">
                  <c:v>0</c:v>
                </c:pt>
                <c:pt idx="9">
                  <c:v>3.9777247414478918E-2</c:v>
                </c:pt>
                <c:pt idx="10">
                  <c:v>7.6595744680851063E-2</c:v>
                </c:pt>
              </c:numCache>
            </c:numRef>
          </c:val>
        </c:ser>
        <c:ser>
          <c:idx val="3"/>
          <c:order val="3"/>
          <c:tx>
            <c:strRef>
              <c:f>'Chart 21'!$E$1</c:f>
              <c:strCache>
                <c:ptCount val="1"/>
                <c:pt idx="0">
                  <c:v>Sum of S4/REF FTE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'Chart 21'!$A$2:$A$13</c:f>
              <c:strCache>
                <c:ptCount val="11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SCOTLAND</c:v>
                </c:pt>
                <c:pt idx="6">
                  <c:v>SOUTH EAST</c:v>
                </c:pt>
                <c:pt idx="7">
                  <c:v>SOUTH WEST</c:v>
                </c:pt>
                <c:pt idx="8">
                  <c:v>WALES</c:v>
                </c:pt>
                <c:pt idx="9">
                  <c:v>WEST MIDLANDS</c:v>
                </c:pt>
                <c:pt idx="10">
                  <c:v>YORKSHIRE AND HUMBER</c:v>
                </c:pt>
              </c:strCache>
            </c:strRef>
          </c:cat>
          <c:val>
            <c:numRef>
              <c:f>'Chart 21'!$E$2:$E$13</c:f>
              <c:numCache>
                <c:formatCode>General</c:formatCode>
                <c:ptCount val="11"/>
                <c:pt idx="0">
                  <c:v>6.2333036509349959E-2</c:v>
                </c:pt>
                <c:pt idx="1">
                  <c:v>0.19903498190591074</c:v>
                </c:pt>
                <c:pt idx="2">
                  <c:v>1.9230769230769232E-2</c:v>
                </c:pt>
                <c:pt idx="3">
                  <c:v>4.5248868778280542E-2</c:v>
                </c:pt>
                <c:pt idx="4">
                  <c:v>1.5910898965791568E-2</c:v>
                </c:pt>
                <c:pt idx="5">
                  <c:v>3.0135610246107485E-2</c:v>
                </c:pt>
                <c:pt idx="6">
                  <c:v>3.840782122905028E-2</c:v>
                </c:pt>
                <c:pt idx="7">
                  <c:v>8.6318515321536469E-3</c:v>
                </c:pt>
                <c:pt idx="8">
                  <c:v>0</c:v>
                </c:pt>
                <c:pt idx="9">
                  <c:v>1.5910898965791568E-2</c:v>
                </c:pt>
                <c:pt idx="10">
                  <c:v>5.106382978723404E-2</c:v>
                </c:pt>
              </c:numCache>
            </c:numRef>
          </c:val>
        </c:ser>
        <c:ser>
          <c:idx val="4"/>
          <c:order val="4"/>
          <c:tx>
            <c:strRef>
              <c:f>'Chart 21'!$F$1</c:f>
              <c:strCache>
                <c:ptCount val="1"/>
                <c:pt idx="0">
                  <c:v>Sum of S5/REF FTE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'Chart 21'!$A$2:$A$13</c:f>
              <c:strCache>
                <c:ptCount val="11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SCOTLAND</c:v>
                </c:pt>
                <c:pt idx="6">
                  <c:v>SOUTH EAST</c:v>
                </c:pt>
                <c:pt idx="7">
                  <c:v>SOUTH WEST</c:v>
                </c:pt>
                <c:pt idx="8">
                  <c:v>WALES</c:v>
                </c:pt>
                <c:pt idx="9">
                  <c:v>WEST MIDLANDS</c:v>
                </c:pt>
                <c:pt idx="10">
                  <c:v>YORKSHIRE AND HUMBER</c:v>
                </c:pt>
              </c:strCache>
            </c:strRef>
          </c:cat>
          <c:val>
            <c:numRef>
              <c:f>'Chart 21'!$F$2:$F$13</c:f>
              <c:numCache>
                <c:formatCode>General</c:formatCode>
                <c:ptCount val="11"/>
                <c:pt idx="0">
                  <c:v>8.9047195013357075E-3</c:v>
                </c:pt>
                <c:pt idx="1">
                  <c:v>0</c:v>
                </c:pt>
                <c:pt idx="2">
                  <c:v>1.6025641025641024E-2</c:v>
                </c:pt>
                <c:pt idx="3">
                  <c:v>1.1312217194570135E-2</c:v>
                </c:pt>
                <c:pt idx="4">
                  <c:v>0</c:v>
                </c:pt>
                <c:pt idx="5">
                  <c:v>3.0135610246107485E-2</c:v>
                </c:pt>
                <c:pt idx="6">
                  <c:v>6.9832402234636876E-3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8.5106382978723406E-3</c:v>
                </c:pt>
              </c:numCache>
            </c:numRef>
          </c:val>
        </c:ser>
        <c:ser>
          <c:idx val="5"/>
          <c:order val="5"/>
          <c:tx>
            <c:strRef>
              <c:f>'Chart 21'!$G$1</c:f>
              <c:strCache>
                <c:ptCount val="1"/>
                <c:pt idx="0">
                  <c:v>Sum of S6/REF FTE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'Chart 21'!$A$2:$A$13</c:f>
              <c:strCache>
                <c:ptCount val="11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SCOTLAND</c:v>
                </c:pt>
                <c:pt idx="6">
                  <c:v>SOUTH EAST</c:v>
                </c:pt>
                <c:pt idx="7">
                  <c:v>SOUTH WEST</c:v>
                </c:pt>
                <c:pt idx="8">
                  <c:v>WALES</c:v>
                </c:pt>
                <c:pt idx="9">
                  <c:v>WEST MIDLANDS</c:v>
                </c:pt>
                <c:pt idx="10">
                  <c:v>YORKSHIRE AND HUMBER</c:v>
                </c:pt>
              </c:strCache>
            </c:strRef>
          </c:cat>
          <c:val>
            <c:numRef>
              <c:f>'Chart 21'!$G$2:$G$13</c:f>
              <c:numCache>
                <c:formatCode>General</c:formatCode>
                <c:ptCount val="11"/>
                <c:pt idx="0">
                  <c:v>0</c:v>
                </c:pt>
                <c:pt idx="1">
                  <c:v>6.0313630880579009E-3</c:v>
                </c:pt>
                <c:pt idx="2">
                  <c:v>1.9230769230769232E-2</c:v>
                </c:pt>
                <c:pt idx="3">
                  <c:v>1.1312217194570135E-2</c:v>
                </c:pt>
                <c:pt idx="4">
                  <c:v>0</c:v>
                </c:pt>
                <c:pt idx="5">
                  <c:v>3.0135610246107485E-2</c:v>
                </c:pt>
                <c:pt idx="6">
                  <c:v>3.4916201117318438E-3</c:v>
                </c:pt>
                <c:pt idx="7">
                  <c:v>0</c:v>
                </c:pt>
                <c:pt idx="8">
                  <c:v>1.7035775127768313E-2</c:v>
                </c:pt>
                <c:pt idx="9">
                  <c:v>1.5910898965791568E-2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'Chart 21'!$H$1</c:f>
              <c:strCache>
                <c:ptCount val="1"/>
                <c:pt idx="0">
                  <c:v>Sum of S7/REF FTE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21'!$A$2:$A$13</c:f>
              <c:strCache>
                <c:ptCount val="11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SCOTLAND</c:v>
                </c:pt>
                <c:pt idx="6">
                  <c:v>SOUTH EAST</c:v>
                </c:pt>
                <c:pt idx="7">
                  <c:v>SOUTH WEST</c:v>
                </c:pt>
                <c:pt idx="8">
                  <c:v>WALES</c:v>
                </c:pt>
                <c:pt idx="9">
                  <c:v>WEST MIDLANDS</c:v>
                </c:pt>
                <c:pt idx="10">
                  <c:v>YORKSHIRE AND HUMBER</c:v>
                </c:pt>
              </c:strCache>
            </c:strRef>
          </c:cat>
          <c:val>
            <c:numRef>
              <c:f>'Chart 21'!$H$2:$H$13</c:f>
              <c:numCache>
                <c:formatCode>General</c:formatCode>
                <c:ptCount val="11"/>
                <c:pt idx="0">
                  <c:v>1.7809439002671415E-2</c:v>
                </c:pt>
                <c:pt idx="1">
                  <c:v>1.8094089264173701E-2</c:v>
                </c:pt>
                <c:pt idx="2">
                  <c:v>1.282051282051282E-2</c:v>
                </c:pt>
                <c:pt idx="3">
                  <c:v>5.6561085972850672E-2</c:v>
                </c:pt>
                <c:pt idx="4">
                  <c:v>7.955449482895784E-3</c:v>
                </c:pt>
                <c:pt idx="5">
                  <c:v>2.0090406830738324E-2</c:v>
                </c:pt>
                <c:pt idx="6">
                  <c:v>2.0949720670391064E-2</c:v>
                </c:pt>
                <c:pt idx="7">
                  <c:v>8.6318515321536469E-3</c:v>
                </c:pt>
                <c:pt idx="8">
                  <c:v>0</c:v>
                </c:pt>
                <c:pt idx="9">
                  <c:v>0.10342084327764518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tx>
            <c:strRef>
              <c:f>'Chart 21'!$I$1</c:f>
              <c:strCache>
                <c:ptCount val="1"/>
                <c:pt idx="0">
                  <c:v>Sum of S8/REF FTE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21'!$A$2:$A$13</c:f>
              <c:strCache>
                <c:ptCount val="11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SCOTLAND</c:v>
                </c:pt>
                <c:pt idx="6">
                  <c:v>SOUTH EAST</c:v>
                </c:pt>
                <c:pt idx="7">
                  <c:v>SOUTH WEST</c:v>
                </c:pt>
                <c:pt idx="8">
                  <c:v>WALES</c:v>
                </c:pt>
                <c:pt idx="9">
                  <c:v>WEST MIDLANDS</c:v>
                </c:pt>
                <c:pt idx="10">
                  <c:v>YORKSHIRE AND HUMBER</c:v>
                </c:pt>
              </c:strCache>
            </c:strRef>
          </c:cat>
          <c:val>
            <c:numRef>
              <c:f>'Chart 21'!$I$2:$I$13</c:f>
              <c:numCache>
                <c:formatCode>General</c:formatCode>
                <c:ptCount val="11"/>
                <c:pt idx="0">
                  <c:v>3.561887800534283E-2</c:v>
                </c:pt>
                <c:pt idx="1">
                  <c:v>0.19300361881785283</c:v>
                </c:pt>
                <c:pt idx="2">
                  <c:v>0.26602564102564102</c:v>
                </c:pt>
                <c:pt idx="3">
                  <c:v>0.15837104072398189</c:v>
                </c:pt>
                <c:pt idx="4">
                  <c:v>0.40572792362768495</c:v>
                </c:pt>
                <c:pt idx="5">
                  <c:v>6.5293822199899557E-2</c:v>
                </c:pt>
                <c:pt idx="6">
                  <c:v>0.21997206703910616</c:v>
                </c:pt>
                <c:pt idx="7">
                  <c:v>4.3159257660768238E-2</c:v>
                </c:pt>
                <c:pt idx="8">
                  <c:v>0</c:v>
                </c:pt>
                <c:pt idx="9">
                  <c:v>3.9777247414478918E-2</c:v>
                </c:pt>
                <c:pt idx="10">
                  <c:v>8.5106382978723402E-2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1191680"/>
        <c:axId val="1521190592"/>
      </c:barChart>
      <c:catAx>
        <c:axId val="1521191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Region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1190592"/>
        <c:crosses val="autoZero"/>
        <c:auto val="1"/>
        <c:lblAlgn val="ctr"/>
        <c:lblOffset val="100"/>
        <c:noMultiLvlLbl val="0"/>
      </c:catAx>
      <c:valAx>
        <c:axId val="152119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Funding source: REF FTE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119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Chart 3. EU (exc UK) postdocs: All specified</a:t>
            </a:r>
            <a:r>
              <a:rPr lang="en-GB" baseline="0"/>
              <a:t> nationalities ratio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'Chart 3'!$E$2:$E$30</c:f>
              <c:numCache>
                <c:formatCode>0.000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0.6</c:v>
                </c:pt>
                <c:pt idx="5">
                  <c:v>0.54545454545454541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0.48529411764705882</c:v>
                </c:pt>
                <c:pt idx="12">
                  <c:v>0.47058823529411764</c:v>
                </c:pt>
                <c:pt idx="13">
                  <c:v>0.47058823529411764</c:v>
                </c:pt>
                <c:pt idx="14">
                  <c:v>0.45</c:v>
                </c:pt>
                <c:pt idx="15">
                  <c:v>0.44736842105263158</c:v>
                </c:pt>
                <c:pt idx="16">
                  <c:v>0.3888888888888889</c:v>
                </c:pt>
                <c:pt idx="17">
                  <c:v>0.35820895522388058</c:v>
                </c:pt>
                <c:pt idx="18">
                  <c:v>0.35294117647058826</c:v>
                </c:pt>
                <c:pt idx="19">
                  <c:v>0.35294117647058826</c:v>
                </c:pt>
                <c:pt idx="20">
                  <c:v>0.33333333333333331</c:v>
                </c:pt>
                <c:pt idx="21">
                  <c:v>0.33333333333333331</c:v>
                </c:pt>
                <c:pt idx="22">
                  <c:v>0.33333333333333331</c:v>
                </c:pt>
                <c:pt idx="23">
                  <c:v>0.30769230769230771</c:v>
                </c:pt>
                <c:pt idx="24">
                  <c:v>0.26666666666666666</c:v>
                </c:pt>
                <c:pt idx="25">
                  <c:v>0.25</c:v>
                </c:pt>
                <c:pt idx="26">
                  <c:v>0.25</c:v>
                </c:pt>
                <c:pt idx="27">
                  <c:v>0.22033898305084745</c:v>
                </c:pt>
                <c:pt idx="28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7055168"/>
        <c:axId val="1407060064"/>
      </c:barChart>
      <c:catAx>
        <c:axId val="1407055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Department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060064"/>
        <c:crosses val="autoZero"/>
        <c:auto val="1"/>
        <c:lblAlgn val="ctr"/>
        <c:lblOffset val="100"/>
        <c:noMultiLvlLbl val="0"/>
      </c:catAx>
      <c:valAx>
        <c:axId val="140706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EU (exc. UK) Postdocs: All specified</a:t>
                </a:r>
                <a:r>
                  <a:rPr lang="en-GB" baseline="0"/>
                  <a:t> nationalities ratio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055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Chart 4. Funding source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34%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17%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17%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4'!$A$1:$G$1</c:f>
              <c:strCache>
                <c:ptCount val="7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</c:strCache>
            </c:strRef>
          </c:cat>
          <c:val>
            <c:numRef>
              <c:f>'Chart 4'!$A$2:$G$2</c:f>
              <c:numCache>
                <c:formatCode>General</c:formatCode>
                <c:ptCount val="7"/>
                <c:pt idx="0">
                  <c:v>158.6</c:v>
                </c:pt>
                <c:pt idx="1">
                  <c:v>83</c:v>
                </c:pt>
                <c:pt idx="2">
                  <c:v>80.400000000000006</c:v>
                </c:pt>
                <c:pt idx="3">
                  <c:v>78</c:v>
                </c:pt>
                <c:pt idx="4">
                  <c:v>16</c:v>
                </c:pt>
                <c:pt idx="5">
                  <c:v>18</c:v>
                </c:pt>
                <c:pt idx="6">
                  <c:v>39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07056800"/>
        <c:axId val="1407066048"/>
      </c:barChart>
      <c:catAx>
        <c:axId val="1407056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Funding</a:t>
                </a:r>
                <a:r>
                  <a:rPr lang="en-GB" baseline="0"/>
                  <a:t> source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066048"/>
        <c:crosses val="autoZero"/>
        <c:auto val="1"/>
        <c:lblAlgn val="ctr"/>
        <c:lblOffset val="100"/>
        <c:noMultiLvlLbl val="0"/>
      </c:catAx>
      <c:valAx>
        <c:axId val="140706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Postdocs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05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[Postdoc Data Summary 2018-11-15 for designer.xlsx]Chart 5&amp;6!PivotTable3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Chart 5. Grants per funding source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'Chart 5&amp;6'!$B$1:$B$2</c:f>
              <c:strCache>
                <c:ptCount val="1"/>
                <c:pt idx="0">
                  <c:v>F01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5&amp;6'!$A$3:$A$11</c:f>
              <c:strCache>
                <c:ptCount val="8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</c:strCache>
            </c:strRef>
          </c:cat>
          <c:val>
            <c:numRef>
              <c:f>'Chart 5&amp;6'!$B$3:$B$11</c:f>
              <c:numCache>
                <c:formatCode>General</c:formatCode>
                <c:ptCount val="8"/>
                <c:pt idx="0">
                  <c:v>15</c:v>
                </c:pt>
                <c:pt idx="1">
                  <c:v>11</c:v>
                </c:pt>
                <c:pt idx="2">
                  <c:v>2</c:v>
                </c:pt>
                <c:pt idx="3">
                  <c:v>10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7</c:v>
                </c:pt>
              </c:numCache>
            </c:numRef>
          </c:val>
        </c:ser>
        <c:ser>
          <c:idx val="1"/>
          <c:order val="1"/>
          <c:tx>
            <c:strRef>
              <c:f>'Chart 5&amp;6'!$C$1:$C$2</c:f>
              <c:strCache>
                <c:ptCount val="1"/>
                <c:pt idx="0">
                  <c:v>F02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'Chart 5&amp;6'!$A$3:$A$11</c:f>
              <c:strCache>
                <c:ptCount val="8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</c:strCache>
            </c:strRef>
          </c:cat>
          <c:val>
            <c:numRef>
              <c:f>'Chart 5&amp;6'!$C$3:$C$11</c:f>
              <c:numCache>
                <c:formatCode>General</c:formatCode>
                <c:ptCount val="8"/>
                <c:pt idx="0">
                  <c:v>11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6">
                  <c:v>2</c:v>
                </c:pt>
                <c:pt idx="7">
                  <c:v>4</c:v>
                </c:pt>
              </c:numCache>
            </c:numRef>
          </c:val>
        </c:ser>
        <c:ser>
          <c:idx val="2"/>
          <c:order val="2"/>
          <c:tx>
            <c:strRef>
              <c:f>'Chart 5&amp;6'!$D$1:$D$2</c:f>
              <c:strCache>
                <c:ptCount val="1"/>
                <c:pt idx="0">
                  <c:v>F03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'Chart 5&amp;6'!$A$3:$A$11</c:f>
              <c:strCache>
                <c:ptCount val="8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</c:strCache>
            </c:strRef>
          </c:cat>
          <c:val>
            <c:numRef>
              <c:f>'Chart 5&amp;6'!$D$3:$D$11</c:f>
              <c:numCache>
                <c:formatCode>General</c:formatCode>
                <c:ptCount val="8"/>
                <c:pt idx="0">
                  <c:v>13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5">
                  <c:v>4</c:v>
                </c:pt>
                <c:pt idx="7">
                  <c:v>7</c:v>
                </c:pt>
              </c:numCache>
            </c:numRef>
          </c:val>
        </c:ser>
        <c:ser>
          <c:idx val="3"/>
          <c:order val="3"/>
          <c:tx>
            <c:strRef>
              <c:f>'Chart 5&amp;6'!$E$1:$E$2</c:f>
              <c:strCache>
                <c:ptCount val="1"/>
                <c:pt idx="0">
                  <c:v>F04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'Chart 5&amp;6'!$A$3:$A$11</c:f>
              <c:strCache>
                <c:ptCount val="8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</c:strCache>
            </c:strRef>
          </c:cat>
          <c:val>
            <c:numRef>
              <c:f>'Chart 5&amp;6'!$E$3:$E$11</c:f>
              <c:numCache>
                <c:formatCode>General</c:formatCode>
                <c:ptCount val="8"/>
                <c:pt idx="0">
                  <c:v>2</c:v>
                </c:pt>
                <c:pt idx="1">
                  <c:v>6</c:v>
                </c:pt>
                <c:pt idx="3">
                  <c:v>5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</c:ser>
        <c:ser>
          <c:idx val="4"/>
          <c:order val="4"/>
          <c:tx>
            <c:strRef>
              <c:f>'Chart 5&amp;6'!$F$1:$F$2</c:f>
              <c:strCache>
                <c:ptCount val="1"/>
                <c:pt idx="0">
                  <c:v>F05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'Chart 5&amp;6'!$A$3:$A$11</c:f>
              <c:strCache>
                <c:ptCount val="8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</c:strCache>
            </c:strRef>
          </c:cat>
          <c:val>
            <c:numRef>
              <c:f>'Chart 5&amp;6'!$F$3:$F$11</c:f>
              <c:numCache>
                <c:formatCode>General</c:formatCode>
                <c:ptCount val="8"/>
                <c:pt idx="0">
                  <c:v>6</c:v>
                </c:pt>
                <c:pt idx="1">
                  <c:v>12</c:v>
                </c:pt>
                <c:pt idx="3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er>
          <c:idx val="5"/>
          <c:order val="5"/>
          <c:tx>
            <c:strRef>
              <c:f>'Chart 5&amp;6'!$G$1:$G$2</c:f>
              <c:strCache>
                <c:ptCount val="1"/>
                <c:pt idx="0">
                  <c:v>F06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'Chart 5&amp;6'!$A$3:$A$11</c:f>
              <c:strCache>
                <c:ptCount val="8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</c:strCache>
            </c:strRef>
          </c:cat>
          <c:val>
            <c:numRef>
              <c:f>'Chart 5&amp;6'!$G$3:$G$11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19</c:v>
                </c:pt>
                <c:pt idx="3">
                  <c:v>3</c:v>
                </c:pt>
                <c:pt idx="6">
                  <c:v>6</c:v>
                </c:pt>
                <c:pt idx="7">
                  <c:v>7</c:v>
                </c:pt>
              </c:numCache>
            </c:numRef>
          </c:val>
        </c:ser>
        <c:ser>
          <c:idx val="6"/>
          <c:order val="6"/>
          <c:tx>
            <c:strRef>
              <c:f>'Chart 5&amp;6'!$H$1:$H$2</c:f>
              <c:strCache>
                <c:ptCount val="1"/>
                <c:pt idx="0">
                  <c:v>F07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5&amp;6'!$A$3:$A$11</c:f>
              <c:strCache>
                <c:ptCount val="8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</c:strCache>
            </c:strRef>
          </c:cat>
          <c:val>
            <c:numRef>
              <c:f>'Chart 5&amp;6'!$H$3:$H$11</c:f>
              <c:numCache>
                <c:formatCode>General</c:formatCode>
                <c:ptCount val="8"/>
                <c:pt idx="0">
                  <c:v>12</c:v>
                </c:pt>
                <c:pt idx="1">
                  <c:v>9</c:v>
                </c:pt>
                <c:pt idx="2">
                  <c:v>11</c:v>
                </c:pt>
                <c:pt idx="3">
                  <c:v>4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</c:ser>
        <c:ser>
          <c:idx val="7"/>
          <c:order val="7"/>
          <c:tx>
            <c:strRef>
              <c:f>'Chart 5&amp;6'!$I$1:$I$2</c:f>
              <c:strCache>
                <c:ptCount val="1"/>
                <c:pt idx="0">
                  <c:v>F08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5&amp;6'!$A$3:$A$11</c:f>
              <c:strCache>
                <c:ptCount val="8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</c:strCache>
            </c:strRef>
          </c:cat>
          <c:val>
            <c:numRef>
              <c:f>'Chart 5&amp;6'!$I$3:$I$11</c:f>
              <c:numCache>
                <c:formatCode>General</c:formatCode>
                <c:ptCount val="8"/>
                <c:pt idx="0">
                  <c:v>9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6">
                  <c:v>2</c:v>
                </c:pt>
                <c:pt idx="7">
                  <c:v>5</c:v>
                </c:pt>
              </c:numCache>
            </c:numRef>
          </c:val>
        </c:ser>
        <c:ser>
          <c:idx val="8"/>
          <c:order val="8"/>
          <c:tx>
            <c:strRef>
              <c:f>'Chart 5&amp;6'!$J$1:$J$2</c:f>
              <c:strCache>
                <c:ptCount val="1"/>
                <c:pt idx="0">
                  <c:v>F09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5&amp;6'!$A$3:$A$11</c:f>
              <c:strCache>
                <c:ptCount val="8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</c:strCache>
            </c:strRef>
          </c:cat>
          <c:val>
            <c:numRef>
              <c:f>'Chart 5&amp;6'!$J$3:$J$11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7">
                  <c:v>15</c:v>
                </c:pt>
              </c:numCache>
            </c:numRef>
          </c:val>
        </c:ser>
        <c:ser>
          <c:idx val="9"/>
          <c:order val="9"/>
          <c:tx>
            <c:strRef>
              <c:f>'Chart 5&amp;6'!$K$1:$K$2</c:f>
              <c:strCache>
                <c:ptCount val="1"/>
                <c:pt idx="0">
                  <c:v>F10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5&amp;6'!$A$3:$A$11</c:f>
              <c:strCache>
                <c:ptCount val="8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</c:strCache>
            </c:strRef>
          </c:cat>
          <c:val>
            <c:numRef>
              <c:f>'Chart 5&amp;6'!$K$3:$K$11</c:f>
              <c:numCache>
                <c:formatCode>General</c:formatCode>
                <c:ptCount val="8"/>
                <c:pt idx="0">
                  <c:v>5</c:v>
                </c:pt>
                <c:pt idx="1">
                  <c:v>2</c:v>
                </c:pt>
                <c:pt idx="2">
                  <c:v>8</c:v>
                </c:pt>
                <c:pt idx="3">
                  <c:v>3</c:v>
                </c:pt>
                <c:pt idx="4">
                  <c:v>1</c:v>
                </c:pt>
                <c:pt idx="6">
                  <c:v>2</c:v>
                </c:pt>
                <c:pt idx="7">
                  <c:v>7</c:v>
                </c:pt>
              </c:numCache>
            </c:numRef>
          </c:val>
        </c:ser>
        <c:ser>
          <c:idx val="10"/>
          <c:order val="10"/>
          <c:tx>
            <c:strRef>
              <c:f>'Chart 5&amp;6'!$L$1:$L$2</c:f>
              <c:strCache>
                <c:ptCount val="1"/>
                <c:pt idx="0">
                  <c:v>F11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5&amp;6'!$A$3:$A$11</c:f>
              <c:strCache>
                <c:ptCount val="8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</c:strCache>
            </c:strRef>
          </c:cat>
          <c:val>
            <c:numRef>
              <c:f>'Chart 5&amp;6'!$L$3:$L$11</c:f>
              <c:numCache>
                <c:formatCode>General</c:formatCode>
                <c:ptCount val="8"/>
                <c:pt idx="0">
                  <c:v>9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7">
                  <c:v>4</c:v>
                </c:pt>
              </c:numCache>
            </c:numRef>
          </c:val>
        </c:ser>
        <c:ser>
          <c:idx val="11"/>
          <c:order val="11"/>
          <c:tx>
            <c:strRef>
              <c:f>'Chart 5&amp;6'!$M$1:$M$2</c:f>
              <c:strCache>
                <c:ptCount val="1"/>
                <c:pt idx="0">
                  <c:v>F12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5&amp;6'!$A$3:$A$11</c:f>
              <c:strCache>
                <c:ptCount val="8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</c:strCache>
            </c:strRef>
          </c:cat>
          <c:val>
            <c:numRef>
              <c:f>'Chart 5&amp;6'!$M$3:$M$11</c:f>
              <c:numCache>
                <c:formatCode>General</c:formatCode>
                <c:ptCount val="8"/>
                <c:pt idx="0">
                  <c:v>25</c:v>
                </c:pt>
                <c:pt idx="1">
                  <c:v>7</c:v>
                </c:pt>
                <c:pt idx="2">
                  <c:v>11</c:v>
                </c:pt>
                <c:pt idx="3">
                  <c:v>18</c:v>
                </c:pt>
                <c:pt idx="4">
                  <c:v>11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</c:numCache>
            </c:numRef>
          </c:val>
        </c:ser>
        <c:ser>
          <c:idx val="12"/>
          <c:order val="12"/>
          <c:tx>
            <c:strRef>
              <c:f>'Chart 5&amp;6'!$N$1:$N$2</c:f>
              <c:strCache>
                <c:ptCount val="1"/>
                <c:pt idx="0">
                  <c:v>F13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5&amp;6'!$A$3:$A$11</c:f>
              <c:strCache>
                <c:ptCount val="8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</c:strCache>
            </c:strRef>
          </c:cat>
          <c:val>
            <c:numRef>
              <c:f>'Chart 5&amp;6'!$N$3:$N$11</c:f>
              <c:numCache>
                <c:formatCode>General</c:formatCode>
                <c:ptCount val="8"/>
                <c:pt idx="0">
                  <c:v>11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8</c:v>
                </c:pt>
              </c:numCache>
            </c:numRef>
          </c:val>
        </c:ser>
        <c:ser>
          <c:idx val="13"/>
          <c:order val="13"/>
          <c:tx>
            <c:strRef>
              <c:f>'Chart 5&amp;6'!$O$1:$O$2</c:f>
              <c:strCache>
                <c:ptCount val="1"/>
                <c:pt idx="0">
                  <c:v>F14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5&amp;6'!$A$3:$A$11</c:f>
              <c:strCache>
                <c:ptCount val="8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</c:strCache>
            </c:strRef>
          </c:cat>
          <c:val>
            <c:numRef>
              <c:f>'Chart 5&amp;6'!$O$3:$O$11</c:f>
              <c:numCache>
                <c:formatCode>General</c:formatCode>
                <c:ptCount val="8"/>
                <c:pt idx="0">
                  <c:v>16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</c:numCache>
            </c:numRef>
          </c:val>
        </c:ser>
        <c:ser>
          <c:idx val="14"/>
          <c:order val="14"/>
          <c:tx>
            <c:strRef>
              <c:f>'Chart 5&amp;6'!$P$1:$P$2</c:f>
              <c:strCache>
                <c:ptCount val="1"/>
                <c:pt idx="0">
                  <c:v>F15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5&amp;6'!$A$3:$A$11</c:f>
              <c:strCache>
                <c:ptCount val="8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</c:strCache>
            </c:strRef>
          </c:cat>
          <c:val>
            <c:numRef>
              <c:f>'Chart 5&amp;6'!$P$3:$P$11</c:f>
              <c:numCache>
                <c:formatCode>General</c:formatCode>
                <c:ptCount val="8"/>
                <c:pt idx="0">
                  <c:v>10</c:v>
                </c:pt>
                <c:pt idx="1">
                  <c:v>4</c:v>
                </c:pt>
                <c:pt idx="3">
                  <c:v>4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407057344"/>
        <c:axId val="1407060608"/>
      </c:barChart>
      <c:catAx>
        <c:axId val="1407057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Funding source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060608"/>
        <c:crosses val="autoZero"/>
        <c:auto val="1"/>
        <c:lblAlgn val="ctr"/>
        <c:lblOffset val="100"/>
        <c:noMultiLvlLbl val="0"/>
      </c:catAx>
      <c:valAx>
        <c:axId val="140706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Grants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05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Chart 7. Field number (all postdocs)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'Chart 7&amp;8'!$A$1:$O$1</c:f>
              <c:strCache>
                <c:ptCount val="15"/>
                <c:pt idx="0">
                  <c:v>F01</c:v>
                </c:pt>
                <c:pt idx="1">
                  <c:v>F02</c:v>
                </c:pt>
                <c:pt idx="2">
                  <c:v>F03</c:v>
                </c:pt>
                <c:pt idx="3">
                  <c:v>F04</c:v>
                </c:pt>
                <c:pt idx="4">
                  <c:v>F05</c:v>
                </c:pt>
                <c:pt idx="5">
                  <c:v>F06</c:v>
                </c:pt>
                <c:pt idx="6">
                  <c:v>F07</c:v>
                </c:pt>
                <c:pt idx="7">
                  <c:v>F08</c:v>
                </c:pt>
                <c:pt idx="8">
                  <c:v>F09</c:v>
                </c:pt>
                <c:pt idx="9">
                  <c:v>F10</c:v>
                </c:pt>
                <c:pt idx="10">
                  <c:v>F11</c:v>
                </c:pt>
                <c:pt idx="11">
                  <c:v>F12</c:v>
                </c:pt>
                <c:pt idx="12">
                  <c:v>F13</c:v>
                </c:pt>
                <c:pt idx="13">
                  <c:v>F14</c:v>
                </c:pt>
                <c:pt idx="14">
                  <c:v>F15</c:v>
                </c:pt>
              </c:strCache>
            </c:strRef>
          </c:cat>
          <c:val>
            <c:numRef>
              <c:f>'Chart 7&amp;8'!$A$2:$O$2</c:f>
              <c:numCache>
                <c:formatCode>General</c:formatCode>
                <c:ptCount val="15"/>
                <c:pt idx="0">
                  <c:v>52</c:v>
                </c:pt>
                <c:pt idx="1">
                  <c:v>27</c:v>
                </c:pt>
                <c:pt idx="2">
                  <c:v>30</c:v>
                </c:pt>
                <c:pt idx="3">
                  <c:v>17</c:v>
                </c:pt>
                <c:pt idx="4">
                  <c:v>27</c:v>
                </c:pt>
                <c:pt idx="5">
                  <c:v>59</c:v>
                </c:pt>
                <c:pt idx="6">
                  <c:v>41</c:v>
                </c:pt>
                <c:pt idx="7">
                  <c:v>26</c:v>
                </c:pt>
                <c:pt idx="8">
                  <c:v>40</c:v>
                </c:pt>
                <c:pt idx="9">
                  <c:v>27</c:v>
                </c:pt>
                <c:pt idx="10">
                  <c:v>15</c:v>
                </c:pt>
                <c:pt idx="11">
                  <c:v>102</c:v>
                </c:pt>
                <c:pt idx="12">
                  <c:v>28</c:v>
                </c:pt>
                <c:pt idx="13">
                  <c:v>28</c:v>
                </c:pt>
                <c:pt idx="14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Chart 8. Block fields (all postdocs)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'Chart 7&amp;8'!$P$1:$S$1</c:f>
              <c:strCache>
                <c:ptCount val="4"/>
                <c:pt idx="0">
                  <c:v>FB1</c:v>
                </c:pt>
                <c:pt idx="1">
                  <c:v>FB2</c:v>
                </c:pt>
                <c:pt idx="2">
                  <c:v>FB3</c:v>
                </c:pt>
                <c:pt idx="3">
                  <c:v>FB4</c:v>
                </c:pt>
              </c:strCache>
            </c:strRef>
          </c:cat>
          <c:val>
            <c:numRef>
              <c:f>'Chart 7&amp;8'!$P$2:$S$2</c:f>
              <c:numCache>
                <c:formatCode>General</c:formatCode>
                <c:ptCount val="4"/>
                <c:pt idx="0">
                  <c:v>174</c:v>
                </c:pt>
                <c:pt idx="1">
                  <c:v>210</c:v>
                </c:pt>
                <c:pt idx="2">
                  <c:v>158</c:v>
                </c:pt>
                <c:pt idx="3">
                  <c:v>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Chart 9. Postdocs per department by department REF FTE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'Chart 9'!$C$1</c:f>
              <c:strCache>
                <c:ptCount val="1"/>
                <c:pt idx="0">
                  <c:v>Number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'Chart 9'!$B$2:$B$60</c:f>
              <c:numCache>
                <c:formatCode>0.0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3.9</c:v>
                </c:pt>
                <c:pt idx="8">
                  <c:v>5</c:v>
                </c:pt>
                <c:pt idx="9">
                  <c:v>6.75</c:v>
                </c:pt>
                <c:pt idx="10">
                  <c:v>8</c:v>
                </c:pt>
                <c:pt idx="11">
                  <c:v>9</c:v>
                </c:pt>
                <c:pt idx="12">
                  <c:v>9.1999999999999993</c:v>
                </c:pt>
                <c:pt idx="13">
                  <c:v>10.75</c:v>
                </c:pt>
                <c:pt idx="14">
                  <c:v>11</c:v>
                </c:pt>
                <c:pt idx="15">
                  <c:v>12</c:v>
                </c:pt>
                <c:pt idx="16">
                  <c:v>12.7</c:v>
                </c:pt>
                <c:pt idx="17">
                  <c:v>14</c:v>
                </c:pt>
                <c:pt idx="18">
                  <c:v>14</c:v>
                </c:pt>
                <c:pt idx="19">
                  <c:v>14.4</c:v>
                </c:pt>
                <c:pt idx="20">
                  <c:v>14.7</c:v>
                </c:pt>
                <c:pt idx="21">
                  <c:v>16.05</c:v>
                </c:pt>
                <c:pt idx="22">
                  <c:v>18.8</c:v>
                </c:pt>
                <c:pt idx="23">
                  <c:v>20</c:v>
                </c:pt>
                <c:pt idx="24">
                  <c:v>20.399999999999999</c:v>
                </c:pt>
                <c:pt idx="25">
                  <c:v>22</c:v>
                </c:pt>
                <c:pt idx="26">
                  <c:v>23.1</c:v>
                </c:pt>
                <c:pt idx="27">
                  <c:v>23.6</c:v>
                </c:pt>
                <c:pt idx="28">
                  <c:v>24.05</c:v>
                </c:pt>
                <c:pt idx="29">
                  <c:v>24.05</c:v>
                </c:pt>
                <c:pt idx="30">
                  <c:v>24.9</c:v>
                </c:pt>
                <c:pt idx="31">
                  <c:v>26.5</c:v>
                </c:pt>
                <c:pt idx="32">
                  <c:v>28.42</c:v>
                </c:pt>
                <c:pt idx="33">
                  <c:v>30.5</c:v>
                </c:pt>
                <c:pt idx="34">
                  <c:v>30.6</c:v>
                </c:pt>
                <c:pt idx="35">
                  <c:v>31.04</c:v>
                </c:pt>
                <c:pt idx="36">
                  <c:v>32.9</c:v>
                </c:pt>
                <c:pt idx="37">
                  <c:v>33.08</c:v>
                </c:pt>
                <c:pt idx="38">
                  <c:v>33.799999999999997</c:v>
                </c:pt>
                <c:pt idx="39">
                  <c:v>34</c:v>
                </c:pt>
                <c:pt idx="40">
                  <c:v>34.6</c:v>
                </c:pt>
                <c:pt idx="41">
                  <c:v>34.799999999999997</c:v>
                </c:pt>
                <c:pt idx="42">
                  <c:v>39.630000000000003</c:v>
                </c:pt>
                <c:pt idx="43">
                  <c:v>39.630000000000003</c:v>
                </c:pt>
                <c:pt idx="44">
                  <c:v>40</c:v>
                </c:pt>
                <c:pt idx="45">
                  <c:v>43</c:v>
                </c:pt>
                <c:pt idx="46">
                  <c:v>43.2</c:v>
                </c:pt>
                <c:pt idx="47">
                  <c:v>44.4</c:v>
                </c:pt>
                <c:pt idx="48">
                  <c:v>53</c:v>
                </c:pt>
                <c:pt idx="49">
                  <c:v>54</c:v>
                </c:pt>
                <c:pt idx="50">
                  <c:v>54.4</c:v>
                </c:pt>
                <c:pt idx="51">
                  <c:v>54.8</c:v>
                </c:pt>
                <c:pt idx="52">
                  <c:v>54.85</c:v>
                </c:pt>
                <c:pt idx="53">
                  <c:v>56.8</c:v>
                </c:pt>
                <c:pt idx="54">
                  <c:v>83.5</c:v>
                </c:pt>
                <c:pt idx="55">
                  <c:v>100.31</c:v>
                </c:pt>
                <c:pt idx="56">
                  <c:v>104.1</c:v>
                </c:pt>
                <c:pt idx="57">
                  <c:v>143.77000000000001</c:v>
                </c:pt>
                <c:pt idx="58">
                  <c:v>148.6</c:v>
                </c:pt>
              </c:numCache>
            </c:numRef>
          </c:xVal>
          <c:yVal>
            <c:numRef>
              <c:f>'Chart 9'!$C$2:$C$60</c:f>
              <c:numCache>
                <c:formatCode>General</c:formatCode>
                <c:ptCount val="5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14</c:v>
                </c:pt>
                <c:pt idx="25">
                  <c:v>5</c:v>
                </c:pt>
                <c:pt idx="26">
                  <c:v>3</c:v>
                </c:pt>
                <c:pt idx="27">
                  <c:v>4</c:v>
                </c:pt>
                <c:pt idx="28">
                  <c:v>0</c:v>
                </c:pt>
                <c:pt idx="29">
                  <c:v>4</c:v>
                </c:pt>
                <c:pt idx="30">
                  <c:v>14</c:v>
                </c:pt>
                <c:pt idx="31">
                  <c:v>13</c:v>
                </c:pt>
                <c:pt idx="32">
                  <c:v>0</c:v>
                </c:pt>
                <c:pt idx="33">
                  <c:v>15</c:v>
                </c:pt>
                <c:pt idx="34">
                  <c:v>15</c:v>
                </c:pt>
                <c:pt idx="35">
                  <c:v>5</c:v>
                </c:pt>
                <c:pt idx="36">
                  <c:v>16</c:v>
                </c:pt>
                <c:pt idx="37">
                  <c:v>3</c:v>
                </c:pt>
                <c:pt idx="38">
                  <c:v>6</c:v>
                </c:pt>
                <c:pt idx="39">
                  <c:v>17</c:v>
                </c:pt>
                <c:pt idx="40">
                  <c:v>0</c:v>
                </c:pt>
                <c:pt idx="41">
                  <c:v>9</c:v>
                </c:pt>
                <c:pt idx="42">
                  <c:v>12</c:v>
                </c:pt>
                <c:pt idx="43">
                  <c:v>36</c:v>
                </c:pt>
                <c:pt idx="44">
                  <c:v>0</c:v>
                </c:pt>
                <c:pt idx="45">
                  <c:v>16</c:v>
                </c:pt>
                <c:pt idx="46">
                  <c:v>16</c:v>
                </c:pt>
                <c:pt idx="47">
                  <c:v>21</c:v>
                </c:pt>
                <c:pt idx="48">
                  <c:v>20</c:v>
                </c:pt>
                <c:pt idx="49">
                  <c:v>17</c:v>
                </c:pt>
                <c:pt idx="50">
                  <c:v>34</c:v>
                </c:pt>
                <c:pt idx="51">
                  <c:v>17</c:v>
                </c:pt>
                <c:pt idx="52">
                  <c:v>28</c:v>
                </c:pt>
                <c:pt idx="53">
                  <c:v>28</c:v>
                </c:pt>
                <c:pt idx="54">
                  <c:v>0</c:v>
                </c:pt>
                <c:pt idx="55">
                  <c:v>89</c:v>
                </c:pt>
                <c:pt idx="56">
                  <c:v>67</c:v>
                </c:pt>
                <c:pt idx="57">
                  <c:v>93</c:v>
                </c:pt>
                <c:pt idx="58">
                  <c:v>90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7067136"/>
        <c:axId val="1407061152"/>
      </c:scatterChart>
      <c:valAx>
        <c:axId val="1407067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REF FTE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061152"/>
        <c:crosses val="autoZero"/>
        <c:crossBetween val="midCat"/>
      </c:valAx>
      <c:valAx>
        <c:axId val="140706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Postdocs per department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067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Chart 10. REF:</a:t>
            </a:r>
            <a:r>
              <a:rPr lang="en-GB" baseline="0"/>
              <a:t> </a:t>
            </a:r>
            <a:r>
              <a:rPr lang="en-GB"/>
              <a:t>Postdoc ratio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'Chart 10'!$D$2:$D$41</c:f>
              <c:numCache>
                <c:formatCode>0.00</c:formatCode>
                <c:ptCount val="40"/>
                <c:pt idx="0">
                  <c:v>18.8</c:v>
                </c:pt>
                <c:pt idx="1">
                  <c:v>14.4</c:v>
                </c:pt>
                <c:pt idx="2">
                  <c:v>14</c:v>
                </c:pt>
                <c:pt idx="3">
                  <c:v>12</c:v>
                </c:pt>
                <c:pt idx="4">
                  <c:v>11.026666666666666</c:v>
                </c:pt>
                <c:pt idx="5">
                  <c:v>10</c:v>
                </c:pt>
                <c:pt idx="6">
                  <c:v>8</c:v>
                </c:pt>
                <c:pt idx="7">
                  <c:v>7.7</c:v>
                </c:pt>
                <c:pt idx="8">
                  <c:v>6.75</c:v>
                </c:pt>
                <c:pt idx="9">
                  <c:v>6.2080000000000002</c:v>
                </c:pt>
                <c:pt idx="10">
                  <c:v>6.0125000000000002</c:v>
                </c:pt>
                <c:pt idx="11">
                  <c:v>5.9</c:v>
                </c:pt>
                <c:pt idx="12">
                  <c:v>5.6333333333333329</c:v>
                </c:pt>
                <c:pt idx="13">
                  <c:v>5.5</c:v>
                </c:pt>
                <c:pt idx="14">
                  <c:v>4.4000000000000004</c:v>
                </c:pt>
                <c:pt idx="15">
                  <c:v>3.8666666666666663</c:v>
                </c:pt>
                <c:pt idx="16">
                  <c:v>3.5833333333333335</c:v>
                </c:pt>
                <c:pt idx="17">
                  <c:v>3.5</c:v>
                </c:pt>
                <c:pt idx="18">
                  <c:v>3.3025000000000002</c:v>
                </c:pt>
                <c:pt idx="19">
                  <c:v>3.2235294117647055</c:v>
                </c:pt>
                <c:pt idx="20">
                  <c:v>3.1764705882352939</c:v>
                </c:pt>
                <c:pt idx="21">
                  <c:v>2.7</c:v>
                </c:pt>
                <c:pt idx="22">
                  <c:v>2.6875</c:v>
                </c:pt>
                <c:pt idx="23">
                  <c:v>2.65</c:v>
                </c:pt>
                <c:pt idx="24">
                  <c:v>2.1142857142857143</c:v>
                </c:pt>
                <c:pt idx="25">
                  <c:v>2.0562499999999999</c:v>
                </c:pt>
                <c:pt idx="26">
                  <c:v>2.04</c:v>
                </c:pt>
                <c:pt idx="27">
                  <c:v>2.0384615384615383</c:v>
                </c:pt>
                <c:pt idx="28">
                  <c:v>2.0333333333333332</c:v>
                </c:pt>
                <c:pt idx="29">
                  <c:v>2.0285714285714285</c:v>
                </c:pt>
                <c:pt idx="30">
                  <c:v>2</c:v>
                </c:pt>
                <c:pt idx="31">
                  <c:v>1.9589285714285716</c:v>
                </c:pt>
                <c:pt idx="32">
                  <c:v>1.7785714285714285</c:v>
                </c:pt>
                <c:pt idx="33">
                  <c:v>1.651111111111111</c:v>
                </c:pt>
                <c:pt idx="34">
                  <c:v>1.5999999999999999</c:v>
                </c:pt>
                <c:pt idx="35">
                  <c:v>1.553731343283582</c:v>
                </c:pt>
                <c:pt idx="36">
                  <c:v>1.5459139784946239</c:v>
                </c:pt>
                <c:pt idx="37">
                  <c:v>1.4571428571428571</c:v>
                </c:pt>
                <c:pt idx="38">
                  <c:v>1.1270786516853932</c:v>
                </c:pt>
                <c:pt idx="39">
                  <c:v>1.1008333333333333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7061696"/>
        <c:axId val="1407066592"/>
      </c:barChart>
      <c:catAx>
        <c:axId val="140706169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Department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crossAx val="1407066592"/>
        <c:crosses val="autoZero"/>
        <c:auto val="1"/>
        <c:lblAlgn val="ctr"/>
        <c:lblOffset val="100"/>
        <c:noMultiLvlLbl val="0"/>
      </c:catAx>
      <c:valAx>
        <c:axId val="140706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REF FTE: Postdoc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061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614362</xdr:colOff>
      <xdr:row>7</xdr:row>
      <xdr:rowOff>80962</xdr:rowOff>
    </xdr:from>
    <xdr:to>
      <xdr:col>15</xdr:col>
      <xdr:colOff>385762</xdr:colOff>
      <xdr:row>21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2</xdr:row>
      <xdr:rowOff>23812</xdr:rowOff>
    </xdr:from>
    <xdr:to>
      <xdr:col>13</xdr:col>
      <xdr:colOff>66675</xdr:colOff>
      <xdr:row>19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9</xdr:row>
      <xdr:rowOff>190500</xdr:rowOff>
    </xdr:from>
    <xdr:to>
      <xdr:col>15</xdr:col>
      <xdr:colOff>714375</xdr:colOff>
      <xdr:row>32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66674</xdr:colOff>
      <xdr:row>2</xdr:row>
      <xdr:rowOff>123824</xdr:rowOff>
    </xdr:from>
    <xdr:to>
      <xdr:col>15</xdr:col>
      <xdr:colOff>152399</xdr:colOff>
      <xdr:row>26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4</xdr:row>
      <xdr:rowOff>85725</xdr:rowOff>
    </xdr:from>
    <xdr:to>
      <xdr:col>15</xdr:col>
      <xdr:colOff>209550</xdr:colOff>
      <xdr:row>23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6</xdr:row>
      <xdr:rowOff>142875</xdr:rowOff>
    </xdr:from>
    <xdr:to>
      <xdr:col>15</xdr:col>
      <xdr:colOff>209550</xdr:colOff>
      <xdr:row>23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4</xdr:row>
      <xdr:rowOff>9525</xdr:rowOff>
    </xdr:from>
    <xdr:to>
      <xdr:col>11</xdr:col>
      <xdr:colOff>666750</xdr:colOff>
      <xdr:row>23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233361</xdr:colOff>
      <xdr:row>5</xdr:row>
      <xdr:rowOff>152400</xdr:rowOff>
    </xdr:from>
    <xdr:to>
      <xdr:col>12</xdr:col>
      <xdr:colOff>771524</xdr:colOff>
      <xdr:row>28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328612</xdr:colOff>
      <xdr:row>0</xdr:row>
      <xdr:rowOff>142874</xdr:rowOff>
    </xdr:from>
    <xdr:to>
      <xdr:col>15</xdr:col>
      <xdr:colOff>457200</xdr:colOff>
      <xdr:row>20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623886</xdr:colOff>
      <xdr:row>15</xdr:row>
      <xdr:rowOff>28575</xdr:rowOff>
    </xdr:from>
    <xdr:to>
      <xdr:col>9</xdr:col>
      <xdr:colOff>304799</xdr:colOff>
      <xdr:row>36</xdr:row>
      <xdr:rowOff>190500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923924</xdr:colOff>
      <xdr:row>6</xdr:row>
      <xdr:rowOff>171449</xdr:rowOff>
    </xdr:from>
    <xdr:to>
      <xdr:col>10</xdr:col>
      <xdr:colOff>19049</xdr:colOff>
      <xdr:row>29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204787</xdr:colOff>
      <xdr:row>3</xdr:row>
      <xdr:rowOff>28575</xdr:rowOff>
    </xdr:from>
    <xdr:to>
      <xdr:col>12</xdr:col>
      <xdr:colOff>661987</xdr:colOff>
      <xdr:row>24</xdr:row>
      <xdr:rowOff>71437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676276</xdr:colOff>
      <xdr:row>1</xdr:row>
      <xdr:rowOff>0</xdr:rowOff>
    </xdr:from>
    <xdr:to>
      <xdr:col>14</xdr:col>
      <xdr:colOff>771526</xdr:colOff>
      <xdr:row>22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5</xdr:row>
      <xdr:rowOff>0</xdr:rowOff>
    </xdr:from>
    <xdr:to>
      <xdr:col>15</xdr:col>
      <xdr:colOff>276225</xdr:colOff>
      <xdr:row>24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6</xdr:row>
      <xdr:rowOff>76199</xdr:rowOff>
    </xdr:from>
    <xdr:to>
      <xdr:col>23</xdr:col>
      <xdr:colOff>514350</xdr:colOff>
      <xdr:row>30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8</xdr:row>
      <xdr:rowOff>185737</xdr:rowOff>
    </xdr:from>
    <xdr:to>
      <xdr:col>12</xdr:col>
      <xdr:colOff>28575</xdr:colOff>
      <xdr:row>22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333375</xdr:colOff>
      <xdr:row>9</xdr:row>
      <xdr:rowOff>23812</xdr:rowOff>
    </xdr:from>
    <xdr:to>
      <xdr:col>18</xdr:col>
      <xdr:colOff>790575</xdr:colOff>
      <xdr:row>22</xdr:row>
      <xdr:rowOff>166687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5</xdr:row>
      <xdr:rowOff>19050</xdr:rowOff>
    </xdr:from>
    <xdr:to>
      <xdr:col>15</xdr:col>
      <xdr:colOff>676275</xdr:colOff>
      <xdr:row>28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280986</xdr:colOff>
      <xdr:row>10</xdr:row>
      <xdr:rowOff>128587</xdr:rowOff>
    </xdr:from>
    <xdr:to>
      <xdr:col>14</xdr:col>
      <xdr:colOff>809625</xdr:colOff>
      <xdr:row>34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2</xdr:row>
      <xdr:rowOff>66674</xdr:rowOff>
    </xdr:from>
    <xdr:to>
      <xdr:col>12</xdr:col>
      <xdr:colOff>352425</xdr:colOff>
      <xdr:row>25</xdr:row>
      <xdr:rowOff>47624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y Henderson" refreshedDate="43500.64475821759" createdVersion="5" refreshedVersion="5" minRefreshableVersion="3" recordCount="757">
  <cacheSource type="worksheet">
    <worksheetSource ref="A1:B758" sheet="Chart 5&amp;6"/>
  </cacheSource>
  <cacheFields count="2">
    <cacheField name="Field number" numFmtId="1">
      <sharedItems count="16">
        <s v="F01"/>
        <s v="F02"/>
        <s v="F07"/>
        <s v="F16"/>
        <s v="F11"/>
        <s v="F14"/>
        <s v="F05"/>
        <s v="F08"/>
        <s v="F10"/>
        <s v="F12"/>
        <s v="F13"/>
        <s v="F06"/>
        <s v="F15"/>
        <s v="F03"/>
        <s v="F04"/>
        <s v="F09"/>
      </sharedItems>
    </cacheField>
    <cacheField name="Funding source code" numFmtId="0">
      <sharedItems count="8">
        <s v="S1"/>
        <s v="S2"/>
        <s v="S8"/>
        <s v="S4"/>
        <s v="S3"/>
        <s v="S7"/>
        <s v="S6"/>
        <s v="S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aty Henderson" refreshedDate="43500.673367476855" createdVersion="5" refreshedVersion="5" minRefreshableVersion="3" recordCount="757">
  <cacheSource type="worksheet">
    <worksheetSource ref="A1:B758" sheet="Chart 14"/>
  </cacheSource>
  <cacheFields count="2">
    <cacheField name="Gender" numFmtId="0">
      <sharedItems count="3">
        <s v="Female"/>
        <s v="Male"/>
        <s v="Unknown/not specified"/>
      </sharedItems>
    </cacheField>
    <cacheField name="Field number" numFmtId="1">
      <sharedItems count="16">
        <s v="F01"/>
        <s v="F02"/>
        <s v="F07"/>
        <s v="F16"/>
        <s v="F11"/>
        <s v="F14"/>
        <s v="F05"/>
        <s v="F08"/>
        <s v="F10"/>
        <s v="F12"/>
        <s v="F13"/>
        <s v="F06"/>
        <s v="F15"/>
        <s v="F03"/>
        <s v="F04"/>
        <s v="F0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Katy Henderson" refreshedDate="43500.691138078706" createdVersion="5" refreshedVersion="5" minRefreshableVersion="3" recordCount="11">
  <cacheSource type="worksheet">
    <worksheetSource ref="A1:R12" sheet="Chart 21"/>
  </cacheSource>
  <cacheFields count="18">
    <cacheField name="Region" numFmtId="0">
      <sharedItems count="11">
        <s v="EAST MIDLANDS"/>
        <s v="EAST OF ENGLAND"/>
        <s v="LONDON"/>
        <s v="NORTH EAST"/>
        <s v="NORTH WEST"/>
        <s v="SCOTLAND"/>
        <s v="SOUTH EAST"/>
        <s v="SOUTH WEST"/>
        <s v="WALES"/>
        <s v="WEST MIDLANDS"/>
        <s v="YORKSHIRE AND HUMBER"/>
      </sharedItems>
    </cacheField>
    <cacheField name="REF FTE" numFmtId="0">
      <sharedItems containsSemiMixedTypes="0" containsString="0" containsNumber="1" minValue="58.7" maxValue="312"/>
    </cacheField>
    <cacheField name="S1" numFmtId="0">
      <sharedItems containsSemiMixedTypes="0" containsString="0" containsNumber="1" minValue="4" maxValue="25"/>
    </cacheField>
    <cacheField name="S2" numFmtId="0">
      <sharedItems containsSemiMixedTypes="0" containsString="0" containsNumber="1" containsInteger="1" minValue="0" maxValue="21"/>
    </cacheField>
    <cacheField name="S3" numFmtId="0">
      <sharedItems containsSemiMixedTypes="0" containsString="0" containsNumber="1" minValue="0" maxValue="13"/>
    </cacheField>
    <cacheField name="S4" numFmtId="0">
      <sharedItems containsSemiMixedTypes="0" containsString="0" containsNumber="1" containsInteger="1" minValue="0" maxValue="33"/>
    </cacheField>
    <cacheField name="S5" numFmtId="0">
      <sharedItems containsSemiMixedTypes="0" containsString="0" containsNumber="1" containsInteger="1" minValue="0" maxValue="6"/>
    </cacheField>
    <cacheField name="S6" numFmtId="0">
      <sharedItems containsSemiMixedTypes="0" containsString="0" containsNumber="1" containsInteger="1" minValue="0" maxValue="6"/>
    </cacheField>
    <cacheField name="S7" numFmtId="0">
      <sharedItems containsSemiMixedTypes="0" containsString="0" containsNumber="1" containsInteger="1" minValue="0" maxValue="13"/>
    </cacheField>
    <cacheField name="S8" numFmtId="0">
      <sharedItems containsSemiMixedTypes="0" containsString="0" containsNumber="1" containsInteger="1" minValue="0" maxValue="83"/>
    </cacheField>
    <cacheField name="S1/REF FTE" numFmtId="0">
      <sharedItems containsSemiMixedTypes="0" containsString="0" containsNumber="1" minValue="3.840782122905028E-2" maxValue="0.19888623707239458"/>
    </cacheField>
    <cacheField name="S2/REF FTE" numFmtId="0">
      <sharedItems containsSemiMixedTypes="0" containsString="0" containsNumber="1" minValue="0" maxValue="0.16706443914081145"/>
    </cacheField>
    <cacheField name="S3/REF FTE" numFmtId="0">
      <sharedItems containsSemiMixedTypes="0" containsString="0" containsNumber="1" minValue="0" maxValue="7.6595744680851063E-2"/>
    </cacheField>
    <cacheField name="S4/REF FTE" numFmtId="0">
      <sharedItems containsSemiMixedTypes="0" containsString="0" containsNumber="1" minValue="0" maxValue="0.19903498190591074"/>
    </cacheField>
    <cacheField name="S5/REF FTE" numFmtId="0">
      <sharedItems containsSemiMixedTypes="0" containsString="0" containsNumber="1" minValue="0" maxValue="3.0135610246107485E-2"/>
    </cacheField>
    <cacheField name="S6/REF FTE" numFmtId="0">
      <sharedItems containsSemiMixedTypes="0" containsString="0" containsNumber="1" minValue="0" maxValue="3.0135610246107485E-2"/>
    </cacheField>
    <cacheField name="S7/REF FTE" numFmtId="0">
      <sharedItems containsSemiMixedTypes="0" containsString="0" containsNumber="1" minValue="0" maxValue="0.10342084327764518"/>
    </cacheField>
    <cacheField name="S8/REF FTE" numFmtId="0">
      <sharedItems containsSemiMixedTypes="0" containsString="0" containsNumber="1" minValue="0" maxValue="0.405727923627684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7">
  <r>
    <x v="0"/>
    <x v="0"/>
  </r>
  <r>
    <x v="1"/>
    <x v="0"/>
  </r>
  <r>
    <x v="1"/>
    <x v="0"/>
  </r>
  <r>
    <x v="2"/>
    <x v="0"/>
  </r>
  <r>
    <x v="2"/>
    <x v="1"/>
  </r>
  <r>
    <x v="2"/>
    <x v="1"/>
  </r>
  <r>
    <x v="3"/>
    <x v="2"/>
  </r>
  <r>
    <x v="3"/>
    <x v="2"/>
  </r>
  <r>
    <x v="3"/>
    <x v="2"/>
  </r>
  <r>
    <x v="4"/>
    <x v="3"/>
  </r>
  <r>
    <x v="5"/>
    <x v="0"/>
  </r>
  <r>
    <x v="5"/>
    <x v="0"/>
  </r>
  <r>
    <x v="5"/>
    <x v="4"/>
  </r>
  <r>
    <x v="5"/>
    <x v="2"/>
  </r>
  <r>
    <x v="3"/>
    <x v="2"/>
  </r>
  <r>
    <x v="3"/>
    <x v="2"/>
  </r>
  <r>
    <x v="3"/>
    <x v="2"/>
  </r>
  <r>
    <x v="6"/>
    <x v="0"/>
  </r>
  <r>
    <x v="7"/>
    <x v="0"/>
  </r>
  <r>
    <x v="8"/>
    <x v="4"/>
  </r>
  <r>
    <x v="9"/>
    <x v="2"/>
  </r>
  <r>
    <x v="10"/>
    <x v="2"/>
  </r>
  <r>
    <x v="5"/>
    <x v="4"/>
  </r>
  <r>
    <x v="5"/>
    <x v="5"/>
  </r>
  <r>
    <x v="1"/>
    <x v="5"/>
  </r>
  <r>
    <x v="1"/>
    <x v="2"/>
  </r>
  <r>
    <x v="3"/>
    <x v="2"/>
  </r>
  <r>
    <x v="2"/>
    <x v="0"/>
  </r>
  <r>
    <x v="2"/>
    <x v="3"/>
  </r>
  <r>
    <x v="7"/>
    <x v="0"/>
  </r>
  <r>
    <x v="3"/>
    <x v="2"/>
  </r>
  <r>
    <x v="2"/>
    <x v="0"/>
  </r>
  <r>
    <x v="2"/>
    <x v="0"/>
  </r>
  <r>
    <x v="8"/>
    <x v="4"/>
  </r>
  <r>
    <x v="4"/>
    <x v="2"/>
  </r>
  <r>
    <x v="4"/>
    <x v="2"/>
  </r>
  <r>
    <x v="3"/>
    <x v="2"/>
  </r>
  <r>
    <x v="3"/>
    <x v="2"/>
  </r>
  <r>
    <x v="3"/>
    <x v="2"/>
  </r>
  <r>
    <x v="3"/>
    <x v="2"/>
  </r>
  <r>
    <x v="11"/>
    <x v="4"/>
  </r>
  <r>
    <x v="2"/>
    <x v="1"/>
  </r>
  <r>
    <x v="2"/>
    <x v="4"/>
  </r>
  <r>
    <x v="2"/>
    <x v="2"/>
  </r>
  <r>
    <x v="2"/>
    <x v="2"/>
  </r>
  <r>
    <x v="0"/>
    <x v="5"/>
  </r>
  <r>
    <x v="8"/>
    <x v="3"/>
  </r>
  <r>
    <x v="8"/>
    <x v="2"/>
  </r>
  <r>
    <x v="8"/>
    <x v="2"/>
  </r>
  <r>
    <x v="8"/>
    <x v="2"/>
  </r>
  <r>
    <x v="10"/>
    <x v="2"/>
  </r>
  <r>
    <x v="10"/>
    <x v="2"/>
  </r>
  <r>
    <x v="12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11"/>
    <x v="3"/>
  </r>
  <r>
    <x v="11"/>
    <x v="2"/>
  </r>
  <r>
    <x v="11"/>
    <x v="2"/>
  </r>
  <r>
    <x v="11"/>
    <x v="2"/>
  </r>
  <r>
    <x v="2"/>
    <x v="2"/>
  </r>
  <r>
    <x v="2"/>
    <x v="2"/>
  </r>
  <r>
    <x v="2"/>
    <x v="2"/>
  </r>
  <r>
    <x v="7"/>
    <x v="2"/>
  </r>
  <r>
    <x v="7"/>
    <x v="2"/>
  </r>
  <r>
    <x v="7"/>
    <x v="2"/>
  </r>
  <r>
    <x v="3"/>
    <x v="2"/>
  </r>
  <r>
    <x v="3"/>
    <x v="2"/>
  </r>
  <r>
    <x v="0"/>
    <x v="0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5"/>
    <x v="3"/>
  </r>
  <r>
    <x v="1"/>
    <x v="3"/>
  </r>
  <r>
    <x v="1"/>
    <x v="3"/>
  </r>
  <r>
    <x v="1"/>
    <x v="3"/>
  </r>
  <r>
    <x v="3"/>
    <x v="1"/>
  </r>
  <r>
    <x v="13"/>
    <x v="0"/>
  </r>
  <r>
    <x v="14"/>
    <x v="3"/>
  </r>
  <r>
    <x v="14"/>
    <x v="3"/>
  </r>
  <r>
    <x v="6"/>
    <x v="1"/>
  </r>
  <r>
    <x v="2"/>
    <x v="4"/>
  </r>
  <r>
    <x v="7"/>
    <x v="0"/>
  </r>
  <r>
    <x v="7"/>
    <x v="0"/>
  </r>
  <r>
    <x v="0"/>
    <x v="0"/>
  </r>
  <r>
    <x v="0"/>
    <x v="0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4"/>
  </r>
  <r>
    <x v="8"/>
    <x v="0"/>
  </r>
  <r>
    <x v="9"/>
    <x v="1"/>
  </r>
  <r>
    <x v="9"/>
    <x v="3"/>
  </r>
  <r>
    <x v="9"/>
    <x v="3"/>
  </r>
  <r>
    <x v="9"/>
    <x v="3"/>
  </r>
  <r>
    <x v="9"/>
    <x v="5"/>
  </r>
  <r>
    <x v="10"/>
    <x v="6"/>
  </r>
  <r>
    <x v="5"/>
    <x v="0"/>
  </r>
  <r>
    <x v="5"/>
    <x v="0"/>
  </r>
  <r>
    <x v="5"/>
    <x v="3"/>
  </r>
  <r>
    <x v="1"/>
    <x v="0"/>
  </r>
  <r>
    <x v="1"/>
    <x v="3"/>
  </r>
  <r>
    <x v="1"/>
    <x v="3"/>
  </r>
  <r>
    <x v="13"/>
    <x v="0"/>
  </r>
  <r>
    <x v="13"/>
    <x v="1"/>
  </r>
  <r>
    <x v="13"/>
    <x v="3"/>
  </r>
  <r>
    <x v="13"/>
    <x v="3"/>
  </r>
  <r>
    <x v="13"/>
    <x v="2"/>
  </r>
  <r>
    <x v="14"/>
    <x v="3"/>
  </r>
  <r>
    <x v="14"/>
    <x v="3"/>
  </r>
  <r>
    <x v="14"/>
    <x v="3"/>
  </r>
  <r>
    <x v="6"/>
    <x v="1"/>
  </r>
  <r>
    <x v="6"/>
    <x v="1"/>
  </r>
  <r>
    <x v="6"/>
    <x v="3"/>
  </r>
  <r>
    <x v="6"/>
    <x v="3"/>
  </r>
  <r>
    <x v="2"/>
    <x v="0"/>
  </r>
  <r>
    <x v="7"/>
    <x v="0"/>
  </r>
  <r>
    <x v="0"/>
    <x v="6"/>
  </r>
  <r>
    <x v="6"/>
    <x v="0"/>
  </r>
  <r>
    <x v="6"/>
    <x v="0"/>
  </r>
  <r>
    <x v="6"/>
    <x v="6"/>
  </r>
  <r>
    <x v="3"/>
    <x v="2"/>
  </r>
  <r>
    <x v="4"/>
    <x v="3"/>
  </r>
  <r>
    <x v="9"/>
    <x v="5"/>
  </r>
  <r>
    <x v="9"/>
    <x v="6"/>
  </r>
  <r>
    <x v="11"/>
    <x v="4"/>
  </r>
  <r>
    <x v="2"/>
    <x v="5"/>
  </r>
  <r>
    <x v="0"/>
    <x v="0"/>
  </r>
  <r>
    <x v="9"/>
    <x v="0"/>
  </r>
  <r>
    <x v="9"/>
    <x v="7"/>
  </r>
  <r>
    <x v="5"/>
    <x v="0"/>
  </r>
  <r>
    <x v="12"/>
    <x v="3"/>
  </r>
  <r>
    <x v="11"/>
    <x v="1"/>
  </r>
  <r>
    <x v="11"/>
    <x v="5"/>
  </r>
  <r>
    <x v="11"/>
    <x v="5"/>
  </r>
  <r>
    <x v="11"/>
    <x v="4"/>
  </r>
  <r>
    <x v="11"/>
    <x v="4"/>
  </r>
  <r>
    <x v="2"/>
    <x v="4"/>
  </r>
  <r>
    <x v="7"/>
    <x v="0"/>
  </r>
  <r>
    <x v="4"/>
    <x v="1"/>
  </r>
  <r>
    <x v="2"/>
    <x v="5"/>
  </r>
  <r>
    <x v="14"/>
    <x v="0"/>
  </r>
  <r>
    <x v="2"/>
    <x v="0"/>
  </r>
  <r>
    <x v="2"/>
    <x v="4"/>
  </r>
  <r>
    <x v="0"/>
    <x v="1"/>
  </r>
  <r>
    <x v="0"/>
    <x v="1"/>
  </r>
  <r>
    <x v="9"/>
    <x v="0"/>
  </r>
  <r>
    <x v="3"/>
    <x v="0"/>
  </r>
  <r>
    <x v="13"/>
    <x v="1"/>
  </r>
  <r>
    <x v="7"/>
    <x v="4"/>
  </r>
  <r>
    <x v="0"/>
    <x v="1"/>
  </r>
  <r>
    <x v="10"/>
    <x v="0"/>
  </r>
  <r>
    <x v="5"/>
    <x v="6"/>
  </r>
  <r>
    <x v="1"/>
    <x v="1"/>
  </r>
  <r>
    <x v="1"/>
    <x v="3"/>
  </r>
  <r>
    <x v="3"/>
    <x v="6"/>
  </r>
  <r>
    <x v="3"/>
    <x v="0"/>
  </r>
  <r>
    <x v="3"/>
    <x v="0"/>
  </r>
  <r>
    <x v="3"/>
    <x v="0"/>
  </r>
  <r>
    <x v="3"/>
    <x v="0"/>
  </r>
  <r>
    <x v="3"/>
    <x v="1"/>
  </r>
  <r>
    <x v="3"/>
    <x v="3"/>
  </r>
  <r>
    <x v="3"/>
    <x v="7"/>
  </r>
  <r>
    <x v="3"/>
    <x v="5"/>
  </r>
  <r>
    <x v="6"/>
    <x v="6"/>
  </r>
  <r>
    <x v="7"/>
    <x v="5"/>
  </r>
  <r>
    <x v="0"/>
    <x v="3"/>
  </r>
  <r>
    <x v="9"/>
    <x v="7"/>
  </r>
  <r>
    <x v="3"/>
    <x v="0"/>
  </r>
  <r>
    <x v="3"/>
    <x v="4"/>
  </r>
  <r>
    <x v="0"/>
    <x v="3"/>
  </r>
  <r>
    <x v="8"/>
    <x v="0"/>
  </r>
  <r>
    <x v="8"/>
    <x v="7"/>
  </r>
  <r>
    <x v="9"/>
    <x v="0"/>
  </r>
  <r>
    <x v="9"/>
    <x v="0"/>
  </r>
  <r>
    <x v="9"/>
    <x v="7"/>
  </r>
  <r>
    <x v="9"/>
    <x v="0"/>
  </r>
  <r>
    <x v="3"/>
    <x v="0"/>
  </r>
  <r>
    <x v="3"/>
    <x v="0"/>
  </r>
  <r>
    <x v="3"/>
    <x v="0"/>
  </r>
  <r>
    <x v="3"/>
    <x v="7"/>
  </r>
  <r>
    <x v="3"/>
    <x v="7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0"/>
    <x v="1"/>
  </r>
  <r>
    <x v="0"/>
    <x v="4"/>
  </r>
  <r>
    <x v="15"/>
    <x v="6"/>
  </r>
  <r>
    <x v="9"/>
    <x v="0"/>
  </r>
  <r>
    <x v="10"/>
    <x v="0"/>
  </r>
  <r>
    <x v="5"/>
    <x v="0"/>
  </r>
  <r>
    <x v="3"/>
    <x v="0"/>
  </r>
  <r>
    <x v="3"/>
    <x v="0"/>
  </r>
  <r>
    <x v="3"/>
    <x v="4"/>
  </r>
  <r>
    <x v="6"/>
    <x v="1"/>
  </r>
  <r>
    <x v="2"/>
    <x v="3"/>
  </r>
  <r>
    <x v="0"/>
    <x v="0"/>
  </r>
  <r>
    <x v="0"/>
    <x v="1"/>
  </r>
  <r>
    <x v="0"/>
    <x v="1"/>
  </r>
  <r>
    <x v="0"/>
    <x v="1"/>
  </r>
  <r>
    <x v="15"/>
    <x v="1"/>
  </r>
  <r>
    <x v="8"/>
    <x v="1"/>
  </r>
  <r>
    <x v="8"/>
    <x v="5"/>
  </r>
  <r>
    <x v="8"/>
    <x v="4"/>
  </r>
  <r>
    <x v="9"/>
    <x v="3"/>
  </r>
  <r>
    <x v="9"/>
    <x v="7"/>
  </r>
  <r>
    <x v="10"/>
    <x v="0"/>
  </r>
  <r>
    <x v="10"/>
    <x v="0"/>
  </r>
  <r>
    <x v="5"/>
    <x v="0"/>
  </r>
  <r>
    <x v="5"/>
    <x v="7"/>
  </r>
  <r>
    <x v="12"/>
    <x v="0"/>
  </r>
  <r>
    <x v="12"/>
    <x v="0"/>
  </r>
  <r>
    <x v="12"/>
    <x v="0"/>
  </r>
  <r>
    <x v="12"/>
    <x v="1"/>
  </r>
  <r>
    <x v="12"/>
    <x v="1"/>
  </r>
  <r>
    <x v="12"/>
    <x v="1"/>
  </r>
  <r>
    <x v="12"/>
    <x v="3"/>
  </r>
  <r>
    <x v="13"/>
    <x v="0"/>
  </r>
  <r>
    <x v="13"/>
    <x v="6"/>
  </r>
  <r>
    <x v="6"/>
    <x v="1"/>
  </r>
  <r>
    <x v="6"/>
    <x v="3"/>
  </r>
  <r>
    <x v="6"/>
    <x v="5"/>
  </r>
  <r>
    <x v="2"/>
    <x v="0"/>
  </r>
  <r>
    <x v="2"/>
    <x v="1"/>
  </r>
  <r>
    <x v="2"/>
    <x v="1"/>
  </r>
  <r>
    <x v="2"/>
    <x v="4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9"/>
    <x v="4"/>
  </r>
  <r>
    <x v="0"/>
    <x v="0"/>
  </r>
  <r>
    <x v="2"/>
    <x v="0"/>
  </r>
  <r>
    <x v="7"/>
    <x v="3"/>
  </r>
  <r>
    <x v="5"/>
    <x v="0"/>
  </r>
  <r>
    <x v="5"/>
    <x v="0"/>
  </r>
  <r>
    <x v="5"/>
    <x v="0"/>
  </r>
  <r>
    <x v="1"/>
    <x v="0"/>
  </r>
  <r>
    <x v="1"/>
    <x v="5"/>
  </r>
  <r>
    <x v="1"/>
    <x v="4"/>
  </r>
  <r>
    <x v="3"/>
    <x v="0"/>
  </r>
  <r>
    <x v="3"/>
    <x v="1"/>
  </r>
  <r>
    <x v="13"/>
    <x v="0"/>
  </r>
  <r>
    <x v="13"/>
    <x v="0"/>
  </r>
  <r>
    <x v="13"/>
    <x v="0"/>
  </r>
  <r>
    <x v="13"/>
    <x v="1"/>
  </r>
  <r>
    <x v="13"/>
    <x v="6"/>
  </r>
  <r>
    <x v="13"/>
    <x v="6"/>
  </r>
  <r>
    <x v="11"/>
    <x v="1"/>
  </r>
  <r>
    <x v="11"/>
    <x v="4"/>
  </r>
  <r>
    <x v="9"/>
    <x v="4"/>
  </r>
  <r>
    <x v="9"/>
    <x v="0"/>
  </r>
  <r>
    <x v="9"/>
    <x v="0"/>
  </r>
  <r>
    <x v="9"/>
    <x v="0"/>
  </r>
  <r>
    <x v="9"/>
    <x v="0"/>
  </r>
  <r>
    <x v="9"/>
    <x v="0"/>
  </r>
  <r>
    <x v="9"/>
    <x v="6"/>
  </r>
  <r>
    <x v="9"/>
    <x v="3"/>
  </r>
  <r>
    <x v="9"/>
    <x v="7"/>
  </r>
  <r>
    <x v="9"/>
    <x v="7"/>
  </r>
  <r>
    <x v="9"/>
    <x v="4"/>
  </r>
  <r>
    <x v="9"/>
    <x v="4"/>
  </r>
  <r>
    <x v="1"/>
    <x v="0"/>
  </r>
  <r>
    <x v="1"/>
    <x v="0"/>
  </r>
  <r>
    <x v="15"/>
    <x v="1"/>
  </r>
  <r>
    <x v="15"/>
    <x v="3"/>
  </r>
  <r>
    <x v="9"/>
    <x v="3"/>
  </r>
  <r>
    <x v="10"/>
    <x v="0"/>
  </r>
  <r>
    <x v="12"/>
    <x v="3"/>
  </r>
  <r>
    <x v="0"/>
    <x v="0"/>
  </r>
  <r>
    <x v="15"/>
    <x v="0"/>
  </r>
  <r>
    <x v="15"/>
    <x v="1"/>
  </r>
  <r>
    <x v="15"/>
    <x v="3"/>
  </r>
  <r>
    <x v="14"/>
    <x v="0"/>
  </r>
  <r>
    <x v="14"/>
    <x v="1"/>
  </r>
  <r>
    <x v="14"/>
    <x v="1"/>
  </r>
  <r>
    <x v="6"/>
    <x v="1"/>
  </r>
  <r>
    <x v="11"/>
    <x v="0"/>
  </r>
  <r>
    <x v="11"/>
    <x v="0"/>
  </r>
  <r>
    <x v="11"/>
    <x v="0"/>
  </r>
  <r>
    <x v="2"/>
    <x v="4"/>
  </r>
  <r>
    <x v="2"/>
    <x v="4"/>
  </r>
  <r>
    <x v="2"/>
    <x v="4"/>
  </r>
  <r>
    <x v="2"/>
    <x v="4"/>
  </r>
  <r>
    <x v="0"/>
    <x v="6"/>
  </r>
  <r>
    <x v="10"/>
    <x v="7"/>
  </r>
  <r>
    <x v="2"/>
    <x v="0"/>
  </r>
  <r>
    <x v="7"/>
    <x v="5"/>
  </r>
  <r>
    <x v="3"/>
    <x v="3"/>
  </r>
  <r>
    <x v="15"/>
    <x v="2"/>
  </r>
  <r>
    <x v="15"/>
    <x v="2"/>
  </r>
  <r>
    <x v="8"/>
    <x v="0"/>
  </r>
  <r>
    <x v="4"/>
    <x v="0"/>
  </r>
  <r>
    <x v="4"/>
    <x v="0"/>
  </r>
  <r>
    <x v="4"/>
    <x v="0"/>
  </r>
  <r>
    <x v="4"/>
    <x v="0"/>
  </r>
  <r>
    <x v="4"/>
    <x v="0"/>
  </r>
  <r>
    <x v="12"/>
    <x v="3"/>
  </r>
  <r>
    <x v="11"/>
    <x v="5"/>
  </r>
  <r>
    <x v="7"/>
    <x v="0"/>
  </r>
  <r>
    <x v="0"/>
    <x v="0"/>
  </r>
  <r>
    <x v="5"/>
    <x v="0"/>
  </r>
  <r>
    <x v="12"/>
    <x v="0"/>
  </r>
  <r>
    <x v="12"/>
    <x v="5"/>
  </r>
  <r>
    <x v="1"/>
    <x v="0"/>
  </r>
  <r>
    <x v="2"/>
    <x v="0"/>
  </r>
  <r>
    <x v="9"/>
    <x v="3"/>
  </r>
  <r>
    <x v="10"/>
    <x v="4"/>
  </r>
  <r>
    <x v="9"/>
    <x v="3"/>
  </r>
  <r>
    <x v="10"/>
    <x v="0"/>
  </r>
  <r>
    <x v="5"/>
    <x v="0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2"/>
    <x v="4"/>
  </r>
  <r>
    <x v="2"/>
    <x v="2"/>
  </r>
  <r>
    <x v="10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3"/>
  </r>
  <r>
    <x v="2"/>
    <x v="3"/>
  </r>
  <r>
    <x v="2"/>
    <x v="5"/>
  </r>
  <r>
    <x v="2"/>
    <x v="2"/>
  </r>
  <r>
    <x v="0"/>
    <x v="3"/>
  </r>
  <r>
    <x v="8"/>
    <x v="3"/>
  </r>
  <r>
    <x v="8"/>
    <x v="3"/>
  </r>
  <r>
    <x v="4"/>
    <x v="4"/>
  </r>
  <r>
    <x v="12"/>
    <x v="0"/>
  </r>
  <r>
    <x v="11"/>
    <x v="4"/>
  </r>
  <r>
    <x v="0"/>
    <x v="3"/>
  </r>
  <r>
    <x v="15"/>
    <x v="0"/>
  </r>
  <r>
    <x v="8"/>
    <x v="0"/>
  </r>
  <r>
    <x v="8"/>
    <x v="1"/>
  </r>
  <r>
    <x v="8"/>
    <x v="4"/>
  </r>
  <r>
    <x v="8"/>
    <x v="4"/>
  </r>
  <r>
    <x v="4"/>
    <x v="0"/>
  </r>
  <r>
    <x v="4"/>
    <x v="3"/>
  </r>
  <r>
    <x v="9"/>
    <x v="7"/>
  </r>
  <r>
    <x v="10"/>
    <x v="0"/>
  </r>
  <r>
    <x v="13"/>
    <x v="0"/>
  </r>
  <r>
    <x v="13"/>
    <x v="0"/>
  </r>
  <r>
    <x v="11"/>
    <x v="5"/>
  </r>
  <r>
    <x v="11"/>
    <x v="0"/>
  </r>
  <r>
    <x v="11"/>
    <x v="1"/>
  </r>
  <r>
    <x v="11"/>
    <x v="1"/>
  </r>
  <r>
    <x v="11"/>
    <x v="3"/>
  </r>
  <r>
    <x v="11"/>
    <x v="3"/>
  </r>
  <r>
    <x v="11"/>
    <x v="4"/>
  </r>
  <r>
    <x v="11"/>
    <x v="4"/>
  </r>
  <r>
    <x v="11"/>
    <x v="4"/>
  </r>
  <r>
    <x v="2"/>
    <x v="1"/>
  </r>
  <r>
    <x v="3"/>
    <x v="2"/>
  </r>
  <r>
    <x v="0"/>
    <x v="2"/>
  </r>
  <r>
    <x v="15"/>
    <x v="7"/>
  </r>
  <r>
    <x v="15"/>
    <x v="2"/>
  </r>
  <r>
    <x v="15"/>
    <x v="2"/>
  </r>
  <r>
    <x v="8"/>
    <x v="2"/>
  </r>
  <r>
    <x v="9"/>
    <x v="2"/>
  </r>
  <r>
    <x v="10"/>
    <x v="2"/>
  </r>
  <r>
    <x v="5"/>
    <x v="2"/>
  </r>
  <r>
    <x v="1"/>
    <x v="4"/>
  </r>
  <r>
    <x v="1"/>
    <x v="0"/>
  </r>
  <r>
    <x v="14"/>
    <x v="1"/>
  </r>
  <r>
    <x v="14"/>
    <x v="2"/>
  </r>
  <r>
    <x v="2"/>
    <x v="2"/>
  </r>
  <r>
    <x v="0"/>
    <x v="0"/>
  </r>
  <r>
    <x v="0"/>
    <x v="2"/>
  </r>
  <r>
    <x v="0"/>
    <x v="2"/>
  </r>
  <r>
    <x v="0"/>
    <x v="2"/>
  </r>
  <r>
    <x v="0"/>
    <x v="2"/>
  </r>
  <r>
    <x v="15"/>
    <x v="1"/>
  </r>
  <r>
    <x v="15"/>
    <x v="2"/>
  </r>
  <r>
    <x v="15"/>
    <x v="2"/>
  </r>
  <r>
    <x v="15"/>
    <x v="2"/>
  </r>
  <r>
    <x v="15"/>
    <x v="2"/>
  </r>
  <r>
    <x v="15"/>
    <x v="2"/>
  </r>
  <r>
    <x v="15"/>
    <x v="2"/>
  </r>
  <r>
    <x v="15"/>
    <x v="2"/>
  </r>
  <r>
    <x v="15"/>
    <x v="2"/>
  </r>
  <r>
    <x v="8"/>
    <x v="2"/>
  </r>
  <r>
    <x v="4"/>
    <x v="2"/>
  </r>
  <r>
    <x v="9"/>
    <x v="3"/>
  </r>
  <r>
    <x v="9"/>
    <x v="2"/>
  </r>
  <r>
    <x v="9"/>
    <x v="2"/>
  </r>
  <r>
    <x v="10"/>
    <x v="2"/>
  </r>
  <r>
    <x v="10"/>
    <x v="2"/>
  </r>
  <r>
    <x v="10"/>
    <x v="2"/>
  </r>
  <r>
    <x v="5"/>
    <x v="2"/>
  </r>
  <r>
    <x v="5"/>
    <x v="2"/>
  </r>
  <r>
    <x v="5"/>
    <x v="2"/>
  </r>
  <r>
    <x v="12"/>
    <x v="2"/>
  </r>
  <r>
    <x v="12"/>
    <x v="2"/>
  </r>
  <r>
    <x v="1"/>
    <x v="3"/>
  </r>
  <r>
    <x v="1"/>
    <x v="2"/>
  </r>
  <r>
    <x v="1"/>
    <x v="2"/>
  </r>
  <r>
    <x v="1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13"/>
    <x v="4"/>
  </r>
  <r>
    <x v="13"/>
    <x v="3"/>
  </r>
  <r>
    <x v="13"/>
    <x v="2"/>
  </r>
  <r>
    <x v="14"/>
    <x v="2"/>
  </r>
  <r>
    <x v="14"/>
    <x v="2"/>
  </r>
  <r>
    <x v="6"/>
    <x v="2"/>
  </r>
  <r>
    <x v="11"/>
    <x v="4"/>
  </r>
  <r>
    <x v="11"/>
    <x v="2"/>
  </r>
  <r>
    <x v="11"/>
    <x v="2"/>
  </r>
  <r>
    <x v="11"/>
    <x v="2"/>
  </r>
  <r>
    <x v="11"/>
    <x v="2"/>
  </r>
  <r>
    <x v="2"/>
    <x v="3"/>
  </r>
  <r>
    <x v="2"/>
    <x v="4"/>
  </r>
  <r>
    <x v="2"/>
    <x v="2"/>
  </r>
  <r>
    <x v="2"/>
    <x v="2"/>
  </r>
  <r>
    <x v="7"/>
    <x v="3"/>
  </r>
  <r>
    <x v="3"/>
    <x v="2"/>
  </r>
  <r>
    <x v="3"/>
    <x v="2"/>
  </r>
  <r>
    <x v="7"/>
    <x v="2"/>
  </r>
  <r>
    <x v="9"/>
    <x v="1"/>
  </r>
  <r>
    <x v="9"/>
    <x v="3"/>
  </r>
  <r>
    <x v="10"/>
    <x v="1"/>
  </r>
  <r>
    <x v="9"/>
    <x v="5"/>
  </r>
  <r>
    <x v="9"/>
    <x v="5"/>
  </r>
  <r>
    <x v="9"/>
    <x v="0"/>
  </r>
  <r>
    <x v="9"/>
    <x v="0"/>
  </r>
  <r>
    <x v="9"/>
    <x v="0"/>
  </r>
  <r>
    <x v="9"/>
    <x v="1"/>
  </r>
  <r>
    <x v="9"/>
    <x v="1"/>
  </r>
  <r>
    <x v="9"/>
    <x v="1"/>
  </r>
  <r>
    <x v="9"/>
    <x v="3"/>
  </r>
  <r>
    <x v="9"/>
    <x v="4"/>
  </r>
  <r>
    <x v="9"/>
    <x v="4"/>
  </r>
  <r>
    <x v="9"/>
    <x v="2"/>
  </r>
  <r>
    <x v="10"/>
    <x v="6"/>
  </r>
  <r>
    <x v="10"/>
    <x v="5"/>
  </r>
  <r>
    <x v="10"/>
    <x v="1"/>
  </r>
  <r>
    <x v="10"/>
    <x v="1"/>
  </r>
  <r>
    <x v="10"/>
    <x v="3"/>
  </r>
  <r>
    <x v="10"/>
    <x v="5"/>
  </r>
  <r>
    <x v="11"/>
    <x v="0"/>
  </r>
  <r>
    <x v="4"/>
    <x v="2"/>
  </r>
  <r>
    <x v="3"/>
    <x v="2"/>
  </r>
  <r>
    <x v="12"/>
    <x v="0"/>
  </r>
  <r>
    <x v="11"/>
    <x v="4"/>
  </r>
  <r>
    <x v="5"/>
    <x v="0"/>
  </r>
  <r>
    <x v="5"/>
    <x v="0"/>
  </r>
  <r>
    <x v="11"/>
    <x v="5"/>
  </r>
  <r>
    <x v="7"/>
    <x v="1"/>
  </r>
  <r>
    <x v="7"/>
    <x v="1"/>
  </r>
  <r>
    <x v="7"/>
    <x v="1"/>
  </r>
  <r>
    <x v="7"/>
    <x v="4"/>
  </r>
  <r>
    <x v="9"/>
    <x v="0"/>
  </r>
  <r>
    <x v="3"/>
    <x v="3"/>
  </r>
  <r>
    <x v="3"/>
    <x v="3"/>
  </r>
  <r>
    <x v="3"/>
    <x v="0"/>
  </r>
  <r>
    <x v="3"/>
    <x v="0"/>
  </r>
  <r>
    <x v="3"/>
    <x v="0"/>
  </r>
  <r>
    <x v="3"/>
    <x v="0"/>
  </r>
  <r>
    <x v="3"/>
    <x v="7"/>
  </r>
  <r>
    <x v="3"/>
    <x v="4"/>
  </r>
  <r>
    <x v="3"/>
    <x v="4"/>
  </r>
  <r>
    <x v="3"/>
    <x v="5"/>
  </r>
  <r>
    <x v="3"/>
    <x v="1"/>
  </r>
  <r>
    <x v="3"/>
    <x v="4"/>
  </r>
  <r>
    <x v="3"/>
    <x v="2"/>
  </r>
  <r>
    <x v="3"/>
    <x v="2"/>
  </r>
  <r>
    <x v="0"/>
    <x v="1"/>
  </r>
  <r>
    <x v="0"/>
    <x v="1"/>
  </r>
  <r>
    <x v="4"/>
    <x v="0"/>
  </r>
  <r>
    <x v="0"/>
    <x v="0"/>
  </r>
  <r>
    <x v="0"/>
    <x v="1"/>
  </r>
  <r>
    <x v="0"/>
    <x v="1"/>
  </r>
  <r>
    <x v="15"/>
    <x v="4"/>
  </r>
  <r>
    <x v="4"/>
    <x v="0"/>
  </r>
  <r>
    <x v="4"/>
    <x v="0"/>
  </r>
  <r>
    <x v="9"/>
    <x v="3"/>
  </r>
  <r>
    <x v="9"/>
    <x v="7"/>
  </r>
  <r>
    <x v="1"/>
    <x v="0"/>
  </r>
  <r>
    <x v="11"/>
    <x v="4"/>
  </r>
  <r>
    <x v="11"/>
    <x v="4"/>
  </r>
  <r>
    <x v="11"/>
    <x v="4"/>
  </r>
  <r>
    <x v="11"/>
    <x v="4"/>
  </r>
  <r>
    <x v="2"/>
    <x v="0"/>
  </r>
  <r>
    <x v="3"/>
    <x v="2"/>
  </r>
  <r>
    <x v="9"/>
    <x v="2"/>
  </r>
  <r>
    <x v="10"/>
    <x v="0"/>
  </r>
  <r>
    <x v="10"/>
    <x v="0"/>
  </r>
  <r>
    <x v="1"/>
    <x v="0"/>
  </r>
  <r>
    <x v="3"/>
    <x v="4"/>
  </r>
  <r>
    <x v="9"/>
    <x v="0"/>
  </r>
  <r>
    <x v="9"/>
    <x v="0"/>
  </r>
  <r>
    <x v="9"/>
    <x v="2"/>
  </r>
  <r>
    <x v="1"/>
    <x v="0"/>
  </r>
  <r>
    <x v="3"/>
    <x v="0"/>
  </r>
  <r>
    <x v="3"/>
    <x v="4"/>
  </r>
  <r>
    <x v="3"/>
    <x v="4"/>
  </r>
  <r>
    <x v="3"/>
    <x v="4"/>
  </r>
  <r>
    <x v="3"/>
    <x v="4"/>
  </r>
  <r>
    <x v="11"/>
    <x v="4"/>
  </r>
  <r>
    <x v="11"/>
    <x v="4"/>
  </r>
  <r>
    <x v="11"/>
    <x v="4"/>
  </r>
  <r>
    <x v="11"/>
    <x v="4"/>
  </r>
  <r>
    <x v="3"/>
    <x v="4"/>
  </r>
  <r>
    <x v="3"/>
    <x v="1"/>
  </r>
  <r>
    <x v="3"/>
    <x v="3"/>
  </r>
  <r>
    <x v="3"/>
    <x v="3"/>
  </r>
  <r>
    <x v="3"/>
    <x v="2"/>
  </r>
  <r>
    <x v="3"/>
    <x v="2"/>
  </r>
  <r>
    <x v="3"/>
    <x v="2"/>
  </r>
  <r>
    <x v="3"/>
    <x v="0"/>
  </r>
  <r>
    <x v="3"/>
    <x v="1"/>
  </r>
  <r>
    <x v="3"/>
    <x v="5"/>
  </r>
  <r>
    <x v="3"/>
    <x v="4"/>
  </r>
  <r>
    <x v="3"/>
    <x v="4"/>
  </r>
  <r>
    <x v="3"/>
    <x v="4"/>
  </r>
  <r>
    <x v="3"/>
    <x v="4"/>
  </r>
  <r>
    <x v="3"/>
    <x v="4"/>
  </r>
  <r>
    <x v="15"/>
    <x v="4"/>
  </r>
  <r>
    <x v="15"/>
    <x v="0"/>
  </r>
  <r>
    <x v="15"/>
    <x v="6"/>
  </r>
  <r>
    <x v="15"/>
    <x v="0"/>
  </r>
  <r>
    <x v="15"/>
    <x v="2"/>
  </r>
  <r>
    <x v="9"/>
    <x v="6"/>
  </r>
  <r>
    <x v="9"/>
    <x v="6"/>
  </r>
  <r>
    <x v="7"/>
    <x v="0"/>
  </r>
  <r>
    <x v="15"/>
    <x v="6"/>
  </r>
  <r>
    <x v="15"/>
    <x v="2"/>
  </r>
  <r>
    <x v="8"/>
    <x v="4"/>
  </r>
  <r>
    <x v="8"/>
    <x v="4"/>
  </r>
  <r>
    <x v="8"/>
    <x v="2"/>
  </r>
  <r>
    <x v="9"/>
    <x v="1"/>
  </r>
  <r>
    <x v="9"/>
    <x v="1"/>
  </r>
  <r>
    <x v="2"/>
    <x v="5"/>
  </r>
  <r>
    <x v="7"/>
    <x v="1"/>
  </r>
  <r>
    <x v="7"/>
    <x v="2"/>
  </r>
  <r>
    <x v="15"/>
    <x v="4"/>
  </r>
  <r>
    <x v="7"/>
    <x v="3"/>
  </r>
  <r>
    <x v="15"/>
    <x v="2"/>
  </r>
  <r>
    <x v="8"/>
    <x v="2"/>
  </r>
  <r>
    <x v="9"/>
    <x v="2"/>
  </r>
  <r>
    <x v="3"/>
    <x v="6"/>
  </r>
  <r>
    <x v="3"/>
    <x v="2"/>
  </r>
  <r>
    <x v="3"/>
    <x v="2"/>
  </r>
  <r>
    <x v="3"/>
    <x v="2"/>
  </r>
  <r>
    <x v="3"/>
    <x v="2"/>
  </r>
  <r>
    <x v="3"/>
    <x v="2"/>
  </r>
  <r>
    <x v="13"/>
    <x v="6"/>
  </r>
  <r>
    <x v="1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9"/>
    <x v="6"/>
  </r>
  <r>
    <x v="9"/>
    <x v="7"/>
  </r>
  <r>
    <x v="15"/>
    <x v="4"/>
  </r>
  <r>
    <x v="9"/>
    <x v="0"/>
  </r>
  <r>
    <x v="9"/>
    <x v="0"/>
  </r>
  <r>
    <x v="9"/>
    <x v="0"/>
  </r>
  <r>
    <x v="9"/>
    <x v="0"/>
  </r>
  <r>
    <x v="9"/>
    <x v="6"/>
  </r>
  <r>
    <x v="9"/>
    <x v="7"/>
  </r>
  <r>
    <x v="9"/>
    <x v="7"/>
  </r>
  <r>
    <x v="9"/>
    <x v="5"/>
  </r>
  <r>
    <x v="9"/>
    <x v="4"/>
  </r>
  <r>
    <x v="9"/>
    <x v="4"/>
  </r>
  <r>
    <x v="9"/>
    <x v="4"/>
  </r>
  <r>
    <x v="10"/>
    <x v="0"/>
  </r>
  <r>
    <x v="5"/>
    <x v="4"/>
  </r>
  <r>
    <x v="3"/>
    <x v="0"/>
  </r>
  <r>
    <x v="15"/>
    <x v="0"/>
  </r>
  <r>
    <x v="9"/>
    <x v="4"/>
  </r>
  <r>
    <x v="9"/>
    <x v="5"/>
  </r>
  <r>
    <x v="9"/>
    <x v="2"/>
  </r>
  <r>
    <x v="10"/>
    <x v="0"/>
  </r>
  <r>
    <x v="12"/>
    <x v="0"/>
  </r>
  <r>
    <x v="1"/>
    <x v="4"/>
  </r>
  <r>
    <x v="3"/>
    <x v="1"/>
  </r>
  <r>
    <x v="3"/>
    <x v="5"/>
  </r>
  <r>
    <x v="14"/>
    <x v="1"/>
  </r>
  <r>
    <x v="14"/>
    <x v="1"/>
  </r>
  <r>
    <x v="0"/>
    <x v="0"/>
  </r>
  <r>
    <x v="0"/>
    <x v="0"/>
  </r>
  <r>
    <x v="0"/>
    <x v="5"/>
  </r>
  <r>
    <x v="15"/>
    <x v="1"/>
  </r>
  <r>
    <x v="15"/>
    <x v="1"/>
  </r>
  <r>
    <x v="8"/>
    <x v="4"/>
  </r>
  <r>
    <x v="8"/>
    <x v="0"/>
  </r>
  <r>
    <x v="8"/>
    <x v="5"/>
  </r>
  <r>
    <x v="9"/>
    <x v="0"/>
  </r>
  <r>
    <x v="9"/>
    <x v="0"/>
  </r>
  <r>
    <x v="9"/>
    <x v="5"/>
  </r>
  <r>
    <x v="5"/>
    <x v="0"/>
  </r>
  <r>
    <x v="5"/>
    <x v="1"/>
  </r>
  <r>
    <x v="5"/>
    <x v="1"/>
  </r>
  <r>
    <x v="12"/>
    <x v="0"/>
  </r>
  <r>
    <x v="12"/>
    <x v="0"/>
  </r>
  <r>
    <x v="12"/>
    <x v="1"/>
  </r>
  <r>
    <x v="1"/>
    <x v="1"/>
  </r>
  <r>
    <x v="3"/>
    <x v="4"/>
  </r>
  <r>
    <x v="3"/>
    <x v="0"/>
  </r>
  <r>
    <x v="3"/>
    <x v="1"/>
  </r>
  <r>
    <x v="3"/>
    <x v="1"/>
  </r>
  <r>
    <x v="3"/>
    <x v="5"/>
  </r>
  <r>
    <x v="13"/>
    <x v="0"/>
  </r>
  <r>
    <x v="13"/>
    <x v="0"/>
  </r>
  <r>
    <x v="13"/>
    <x v="0"/>
  </r>
  <r>
    <x v="14"/>
    <x v="1"/>
  </r>
  <r>
    <x v="14"/>
    <x v="5"/>
  </r>
  <r>
    <x v="6"/>
    <x v="0"/>
  </r>
  <r>
    <x v="6"/>
    <x v="0"/>
  </r>
  <r>
    <x v="6"/>
    <x v="0"/>
  </r>
  <r>
    <x v="6"/>
    <x v="1"/>
  </r>
  <r>
    <x v="6"/>
    <x v="1"/>
  </r>
  <r>
    <x v="6"/>
    <x v="1"/>
  </r>
  <r>
    <x v="6"/>
    <x v="1"/>
  </r>
  <r>
    <x v="6"/>
    <x v="5"/>
  </r>
  <r>
    <x v="6"/>
    <x v="1"/>
  </r>
  <r>
    <x v="6"/>
    <x v="1"/>
  </r>
  <r>
    <x v="11"/>
    <x v="1"/>
  </r>
  <r>
    <x v="11"/>
    <x v="5"/>
  </r>
  <r>
    <x v="2"/>
    <x v="0"/>
  </r>
  <r>
    <x v="2"/>
    <x v="1"/>
  </r>
  <r>
    <x v="2"/>
    <x v="5"/>
  </r>
  <r>
    <x v="7"/>
    <x v="0"/>
  </r>
  <r>
    <x v="3"/>
    <x v="5"/>
  </r>
  <r>
    <x v="0"/>
    <x v="0"/>
  </r>
  <r>
    <x v="11"/>
    <x v="1"/>
  </r>
  <r>
    <x v="0"/>
    <x v="0"/>
  </r>
  <r>
    <x v="9"/>
    <x v="6"/>
  </r>
  <r>
    <x v="9"/>
    <x v="5"/>
  </r>
  <r>
    <x v="9"/>
    <x v="4"/>
  </r>
  <r>
    <x v="5"/>
    <x v="0"/>
  </r>
  <r>
    <x v="5"/>
    <x v="3"/>
  </r>
  <r>
    <x v="9"/>
    <x v="6"/>
  </r>
  <r>
    <x v="9"/>
    <x v="0"/>
  </r>
  <r>
    <x v="9"/>
    <x v="0"/>
  </r>
  <r>
    <x v="9"/>
    <x v="5"/>
  </r>
  <r>
    <x v="3"/>
    <x v="2"/>
  </r>
  <r>
    <x v="0"/>
    <x v="7"/>
  </r>
  <r>
    <x v="0"/>
    <x v="2"/>
  </r>
  <r>
    <x v="0"/>
    <x v="2"/>
  </r>
  <r>
    <x v="12"/>
    <x v="0"/>
  </r>
  <r>
    <x v="3"/>
    <x v="1"/>
  </r>
  <r>
    <x v="3"/>
    <x v="2"/>
  </r>
  <r>
    <x v="3"/>
    <x v="2"/>
  </r>
  <r>
    <x v="13"/>
    <x v="0"/>
  </r>
  <r>
    <x v="13"/>
    <x v="0"/>
  </r>
  <r>
    <x v="13"/>
    <x v="2"/>
  </r>
  <r>
    <x v="13"/>
    <x v="2"/>
  </r>
  <r>
    <x v="13"/>
    <x v="2"/>
  </r>
  <r>
    <x v="2"/>
    <x v="1"/>
  </r>
  <r>
    <x v="13"/>
    <x v="2"/>
  </r>
  <r>
    <x v="2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57">
  <r>
    <x v="0"/>
    <x v="0"/>
  </r>
  <r>
    <x v="1"/>
    <x v="1"/>
  </r>
  <r>
    <x v="1"/>
    <x v="1"/>
  </r>
  <r>
    <x v="0"/>
    <x v="2"/>
  </r>
  <r>
    <x v="0"/>
    <x v="2"/>
  </r>
  <r>
    <x v="1"/>
    <x v="2"/>
  </r>
  <r>
    <x v="2"/>
    <x v="3"/>
  </r>
  <r>
    <x v="2"/>
    <x v="3"/>
  </r>
  <r>
    <x v="2"/>
    <x v="3"/>
  </r>
  <r>
    <x v="0"/>
    <x v="4"/>
  </r>
  <r>
    <x v="0"/>
    <x v="5"/>
  </r>
  <r>
    <x v="0"/>
    <x v="5"/>
  </r>
  <r>
    <x v="0"/>
    <x v="5"/>
  </r>
  <r>
    <x v="0"/>
    <x v="5"/>
  </r>
  <r>
    <x v="0"/>
    <x v="3"/>
  </r>
  <r>
    <x v="0"/>
    <x v="3"/>
  </r>
  <r>
    <x v="0"/>
    <x v="3"/>
  </r>
  <r>
    <x v="0"/>
    <x v="6"/>
  </r>
  <r>
    <x v="0"/>
    <x v="7"/>
  </r>
  <r>
    <x v="1"/>
    <x v="8"/>
  </r>
  <r>
    <x v="1"/>
    <x v="9"/>
  </r>
  <r>
    <x v="1"/>
    <x v="10"/>
  </r>
  <r>
    <x v="1"/>
    <x v="5"/>
  </r>
  <r>
    <x v="1"/>
    <x v="5"/>
  </r>
  <r>
    <x v="1"/>
    <x v="1"/>
  </r>
  <r>
    <x v="1"/>
    <x v="1"/>
  </r>
  <r>
    <x v="1"/>
    <x v="3"/>
  </r>
  <r>
    <x v="1"/>
    <x v="2"/>
  </r>
  <r>
    <x v="1"/>
    <x v="2"/>
  </r>
  <r>
    <x v="1"/>
    <x v="7"/>
  </r>
  <r>
    <x v="2"/>
    <x v="3"/>
  </r>
  <r>
    <x v="0"/>
    <x v="2"/>
  </r>
  <r>
    <x v="1"/>
    <x v="2"/>
  </r>
  <r>
    <x v="0"/>
    <x v="8"/>
  </r>
  <r>
    <x v="0"/>
    <x v="4"/>
  </r>
  <r>
    <x v="0"/>
    <x v="4"/>
  </r>
  <r>
    <x v="0"/>
    <x v="3"/>
  </r>
  <r>
    <x v="0"/>
    <x v="3"/>
  </r>
  <r>
    <x v="0"/>
    <x v="3"/>
  </r>
  <r>
    <x v="0"/>
    <x v="3"/>
  </r>
  <r>
    <x v="0"/>
    <x v="11"/>
  </r>
  <r>
    <x v="0"/>
    <x v="2"/>
  </r>
  <r>
    <x v="0"/>
    <x v="2"/>
  </r>
  <r>
    <x v="0"/>
    <x v="2"/>
  </r>
  <r>
    <x v="0"/>
    <x v="2"/>
  </r>
  <r>
    <x v="1"/>
    <x v="0"/>
  </r>
  <r>
    <x v="1"/>
    <x v="8"/>
  </r>
  <r>
    <x v="1"/>
    <x v="8"/>
  </r>
  <r>
    <x v="1"/>
    <x v="8"/>
  </r>
  <r>
    <x v="1"/>
    <x v="8"/>
  </r>
  <r>
    <x v="1"/>
    <x v="10"/>
  </r>
  <r>
    <x v="1"/>
    <x v="10"/>
  </r>
  <r>
    <x v="1"/>
    <x v="12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11"/>
  </r>
  <r>
    <x v="1"/>
    <x v="11"/>
  </r>
  <r>
    <x v="1"/>
    <x v="11"/>
  </r>
  <r>
    <x v="1"/>
    <x v="11"/>
  </r>
  <r>
    <x v="1"/>
    <x v="2"/>
  </r>
  <r>
    <x v="1"/>
    <x v="2"/>
  </r>
  <r>
    <x v="1"/>
    <x v="2"/>
  </r>
  <r>
    <x v="1"/>
    <x v="7"/>
  </r>
  <r>
    <x v="1"/>
    <x v="7"/>
  </r>
  <r>
    <x v="1"/>
    <x v="7"/>
  </r>
  <r>
    <x v="2"/>
    <x v="3"/>
  </r>
  <r>
    <x v="2"/>
    <x v="3"/>
  </r>
  <r>
    <x v="0"/>
    <x v="0"/>
  </r>
  <r>
    <x v="0"/>
    <x v="9"/>
  </r>
  <r>
    <x v="0"/>
    <x v="9"/>
  </r>
  <r>
    <x v="0"/>
    <x v="9"/>
  </r>
  <r>
    <x v="0"/>
    <x v="9"/>
  </r>
  <r>
    <x v="0"/>
    <x v="9"/>
  </r>
  <r>
    <x v="0"/>
    <x v="9"/>
  </r>
  <r>
    <x v="0"/>
    <x v="5"/>
  </r>
  <r>
    <x v="0"/>
    <x v="1"/>
  </r>
  <r>
    <x v="0"/>
    <x v="1"/>
  </r>
  <r>
    <x v="0"/>
    <x v="1"/>
  </r>
  <r>
    <x v="0"/>
    <x v="3"/>
  </r>
  <r>
    <x v="0"/>
    <x v="13"/>
  </r>
  <r>
    <x v="0"/>
    <x v="14"/>
  </r>
  <r>
    <x v="0"/>
    <x v="14"/>
  </r>
  <r>
    <x v="0"/>
    <x v="6"/>
  </r>
  <r>
    <x v="0"/>
    <x v="2"/>
  </r>
  <r>
    <x v="0"/>
    <x v="7"/>
  </r>
  <r>
    <x v="0"/>
    <x v="7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8"/>
  </r>
  <r>
    <x v="1"/>
    <x v="9"/>
  </r>
  <r>
    <x v="1"/>
    <x v="9"/>
  </r>
  <r>
    <x v="1"/>
    <x v="9"/>
  </r>
  <r>
    <x v="1"/>
    <x v="9"/>
  </r>
  <r>
    <x v="1"/>
    <x v="9"/>
  </r>
  <r>
    <x v="1"/>
    <x v="10"/>
  </r>
  <r>
    <x v="1"/>
    <x v="5"/>
  </r>
  <r>
    <x v="1"/>
    <x v="5"/>
  </r>
  <r>
    <x v="1"/>
    <x v="5"/>
  </r>
  <r>
    <x v="1"/>
    <x v="1"/>
  </r>
  <r>
    <x v="1"/>
    <x v="1"/>
  </r>
  <r>
    <x v="1"/>
    <x v="1"/>
  </r>
  <r>
    <x v="1"/>
    <x v="13"/>
  </r>
  <r>
    <x v="1"/>
    <x v="13"/>
  </r>
  <r>
    <x v="1"/>
    <x v="13"/>
  </r>
  <r>
    <x v="1"/>
    <x v="13"/>
  </r>
  <r>
    <x v="1"/>
    <x v="13"/>
  </r>
  <r>
    <x v="1"/>
    <x v="14"/>
  </r>
  <r>
    <x v="1"/>
    <x v="14"/>
  </r>
  <r>
    <x v="1"/>
    <x v="14"/>
  </r>
  <r>
    <x v="1"/>
    <x v="6"/>
  </r>
  <r>
    <x v="1"/>
    <x v="6"/>
  </r>
  <r>
    <x v="1"/>
    <x v="6"/>
  </r>
  <r>
    <x v="1"/>
    <x v="6"/>
  </r>
  <r>
    <x v="1"/>
    <x v="2"/>
  </r>
  <r>
    <x v="1"/>
    <x v="7"/>
  </r>
  <r>
    <x v="0"/>
    <x v="0"/>
  </r>
  <r>
    <x v="1"/>
    <x v="6"/>
  </r>
  <r>
    <x v="1"/>
    <x v="6"/>
  </r>
  <r>
    <x v="1"/>
    <x v="6"/>
  </r>
  <r>
    <x v="2"/>
    <x v="3"/>
  </r>
  <r>
    <x v="0"/>
    <x v="4"/>
  </r>
  <r>
    <x v="0"/>
    <x v="9"/>
  </r>
  <r>
    <x v="0"/>
    <x v="9"/>
  </r>
  <r>
    <x v="0"/>
    <x v="11"/>
  </r>
  <r>
    <x v="0"/>
    <x v="2"/>
  </r>
  <r>
    <x v="1"/>
    <x v="0"/>
  </r>
  <r>
    <x v="1"/>
    <x v="9"/>
  </r>
  <r>
    <x v="1"/>
    <x v="9"/>
  </r>
  <r>
    <x v="1"/>
    <x v="5"/>
  </r>
  <r>
    <x v="1"/>
    <x v="12"/>
  </r>
  <r>
    <x v="1"/>
    <x v="11"/>
  </r>
  <r>
    <x v="1"/>
    <x v="11"/>
  </r>
  <r>
    <x v="1"/>
    <x v="11"/>
  </r>
  <r>
    <x v="1"/>
    <x v="11"/>
  </r>
  <r>
    <x v="1"/>
    <x v="11"/>
  </r>
  <r>
    <x v="1"/>
    <x v="2"/>
  </r>
  <r>
    <x v="1"/>
    <x v="7"/>
  </r>
  <r>
    <x v="0"/>
    <x v="4"/>
  </r>
  <r>
    <x v="0"/>
    <x v="2"/>
  </r>
  <r>
    <x v="1"/>
    <x v="14"/>
  </r>
  <r>
    <x v="1"/>
    <x v="2"/>
  </r>
  <r>
    <x v="1"/>
    <x v="2"/>
  </r>
  <r>
    <x v="0"/>
    <x v="0"/>
  </r>
  <r>
    <x v="0"/>
    <x v="0"/>
  </r>
  <r>
    <x v="0"/>
    <x v="9"/>
  </r>
  <r>
    <x v="0"/>
    <x v="3"/>
  </r>
  <r>
    <x v="0"/>
    <x v="13"/>
  </r>
  <r>
    <x v="0"/>
    <x v="7"/>
  </r>
  <r>
    <x v="1"/>
    <x v="0"/>
  </r>
  <r>
    <x v="1"/>
    <x v="10"/>
  </r>
  <r>
    <x v="1"/>
    <x v="5"/>
  </r>
  <r>
    <x v="1"/>
    <x v="1"/>
  </r>
  <r>
    <x v="1"/>
    <x v="1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6"/>
  </r>
  <r>
    <x v="1"/>
    <x v="7"/>
  </r>
  <r>
    <x v="0"/>
    <x v="0"/>
  </r>
  <r>
    <x v="0"/>
    <x v="9"/>
  </r>
  <r>
    <x v="0"/>
    <x v="3"/>
  </r>
  <r>
    <x v="0"/>
    <x v="3"/>
  </r>
  <r>
    <x v="1"/>
    <x v="0"/>
  </r>
  <r>
    <x v="1"/>
    <x v="8"/>
  </r>
  <r>
    <x v="1"/>
    <x v="8"/>
  </r>
  <r>
    <x v="1"/>
    <x v="9"/>
  </r>
  <r>
    <x v="1"/>
    <x v="9"/>
  </r>
  <r>
    <x v="1"/>
    <x v="9"/>
  </r>
  <r>
    <x v="2"/>
    <x v="9"/>
  </r>
  <r>
    <x v="2"/>
    <x v="3"/>
  </r>
  <r>
    <x v="2"/>
    <x v="3"/>
  </r>
  <r>
    <x v="2"/>
    <x v="3"/>
  </r>
  <r>
    <x v="2"/>
    <x v="3"/>
  </r>
  <r>
    <x v="2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2"/>
    <x v="3"/>
  </r>
  <r>
    <x v="0"/>
    <x v="0"/>
  </r>
  <r>
    <x v="0"/>
    <x v="0"/>
  </r>
  <r>
    <x v="0"/>
    <x v="15"/>
  </r>
  <r>
    <x v="0"/>
    <x v="9"/>
  </r>
  <r>
    <x v="0"/>
    <x v="10"/>
  </r>
  <r>
    <x v="0"/>
    <x v="5"/>
  </r>
  <r>
    <x v="0"/>
    <x v="3"/>
  </r>
  <r>
    <x v="0"/>
    <x v="3"/>
  </r>
  <r>
    <x v="0"/>
    <x v="3"/>
  </r>
  <r>
    <x v="0"/>
    <x v="6"/>
  </r>
  <r>
    <x v="0"/>
    <x v="2"/>
  </r>
  <r>
    <x v="1"/>
    <x v="0"/>
  </r>
  <r>
    <x v="1"/>
    <x v="0"/>
  </r>
  <r>
    <x v="1"/>
    <x v="0"/>
  </r>
  <r>
    <x v="1"/>
    <x v="0"/>
  </r>
  <r>
    <x v="1"/>
    <x v="15"/>
  </r>
  <r>
    <x v="1"/>
    <x v="8"/>
  </r>
  <r>
    <x v="1"/>
    <x v="8"/>
  </r>
  <r>
    <x v="1"/>
    <x v="8"/>
  </r>
  <r>
    <x v="1"/>
    <x v="9"/>
  </r>
  <r>
    <x v="1"/>
    <x v="9"/>
  </r>
  <r>
    <x v="1"/>
    <x v="10"/>
  </r>
  <r>
    <x v="1"/>
    <x v="10"/>
  </r>
  <r>
    <x v="1"/>
    <x v="5"/>
  </r>
  <r>
    <x v="1"/>
    <x v="5"/>
  </r>
  <r>
    <x v="1"/>
    <x v="12"/>
  </r>
  <r>
    <x v="1"/>
    <x v="12"/>
  </r>
  <r>
    <x v="1"/>
    <x v="12"/>
  </r>
  <r>
    <x v="1"/>
    <x v="12"/>
  </r>
  <r>
    <x v="1"/>
    <x v="12"/>
  </r>
  <r>
    <x v="1"/>
    <x v="12"/>
  </r>
  <r>
    <x v="1"/>
    <x v="12"/>
  </r>
  <r>
    <x v="1"/>
    <x v="13"/>
  </r>
  <r>
    <x v="1"/>
    <x v="13"/>
  </r>
  <r>
    <x v="1"/>
    <x v="6"/>
  </r>
  <r>
    <x v="1"/>
    <x v="6"/>
  </r>
  <r>
    <x v="1"/>
    <x v="6"/>
  </r>
  <r>
    <x v="1"/>
    <x v="2"/>
  </r>
  <r>
    <x v="1"/>
    <x v="2"/>
  </r>
  <r>
    <x v="1"/>
    <x v="2"/>
  </r>
  <r>
    <x v="1"/>
    <x v="2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1"/>
    <x v="9"/>
  </r>
  <r>
    <x v="1"/>
    <x v="0"/>
  </r>
  <r>
    <x v="1"/>
    <x v="2"/>
  </r>
  <r>
    <x v="1"/>
    <x v="7"/>
  </r>
  <r>
    <x v="1"/>
    <x v="5"/>
  </r>
  <r>
    <x v="1"/>
    <x v="5"/>
  </r>
  <r>
    <x v="1"/>
    <x v="5"/>
  </r>
  <r>
    <x v="1"/>
    <x v="1"/>
  </r>
  <r>
    <x v="1"/>
    <x v="1"/>
  </r>
  <r>
    <x v="1"/>
    <x v="1"/>
  </r>
  <r>
    <x v="1"/>
    <x v="3"/>
  </r>
  <r>
    <x v="1"/>
    <x v="3"/>
  </r>
  <r>
    <x v="1"/>
    <x v="13"/>
  </r>
  <r>
    <x v="1"/>
    <x v="13"/>
  </r>
  <r>
    <x v="1"/>
    <x v="13"/>
  </r>
  <r>
    <x v="1"/>
    <x v="13"/>
  </r>
  <r>
    <x v="1"/>
    <x v="13"/>
  </r>
  <r>
    <x v="1"/>
    <x v="13"/>
  </r>
  <r>
    <x v="1"/>
    <x v="11"/>
  </r>
  <r>
    <x v="1"/>
    <x v="11"/>
  </r>
  <r>
    <x v="0"/>
    <x v="9"/>
  </r>
  <r>
    <x v="1"/>
    <x v="9"/>
  </r>
  <r>
    <x v="1"/>
    <x v="9"/>
  </r>
  <r>
    <x v="1"/>
    <x v="9"/>
  </r>
  <r>
    <x v="1"/>
    <x v="9"/>
  </r>
  <r>
    <x v="1"/>
    <x v="9"/>
  </r>
  <r>
    <x v="1"/>
    <x v="9"/>
  </r>
  <r>
    <x v="1"/>
    <x v="9"/>
  </r>
  <r>
    <x v="1"/>
    <x v="9"/>
  </r>
  <r>
    <x v="1"/>
    <x v="9"/>
  </r>
  <r>
    <x v="1"/>
    <x v="9"/>
  </r>
  <r>
    <x v="1"/>
    <x v="9"/>
  </r>
  <r>
    <x v="1"/>
    <x v="1"/>
  </r>
  <r>
    <x v="1"/>
    <x v="1"/>
  </r>
  <r>
    <x v="0"/>
    <x v="15"/>
  </r>
  <r>
    <x v="0"/>
    <x v="15"/>
  </r>
  <r>
    <x v="0"/>
    <x v="9"/>
  </r>
  <r>
    <x v="0"/>
    <x v="10"/>
  </r>
  <r>
    <x v="0"/>
    <x v="12"/>
  </r>
  <r>
    <x v="1"/>
    <x v="0"/>
  </r>
  <r>
    <x v="1"/>
    <x v="15"/>
  </r>
  <r>
    <x v="1"/>
    <x v="15"/>
  </r>
  <r>
    <x v="1"/>
    <x v="15"/>
  </r>
  <r>
    <x v="1"/>
    <x v="14"/>
  </r>
  <r>
    <x v="1"/>
    <x v="14"/>
  </r>
  <r>
    <x v="1"/>
    <x v="14"/>
  </r>
  <r>
    <x v="1"/>
    <x v="6"/>
  </r>
  <r>
    <x v="1"/>
    <x v="11"/>
  </r>
  <r>
    <x v="1"/>
    <x v="11"/>
  </r>
  <r>
    <x v="1"/>
    <x v="11"/>
  </r>
  <r>
    <x v="1"/>
    <x v="2"/>
  </r>
  <r>
    <x v="1"/>
    <x v="2"/>
  </r>
  <r>
    <x v="1"/>
    <x v="2"/>
  </r>
  <r>
    <x v="1"/>
    <x v="2"/>
  </r>
  <r>
    <x v="1"/>
    <x v="0"/>
  </r>
  <r>
    <x v="1"/>
    <x v="10"/>
  </r>
  <r>
    <x v="1"/>
    <x v="2"/>
  </r>
  <r>
    <x v="1"/>
    <x v="7"/>
  </r>
  <r>
    <x v="0"/>
    <x v="3"/>
  </r>
  <r>
    <x v="1"/>
    <x v="15"/>
  </r>
  <r>
    <x v="1"/>
    <x v="15"/>
  </r>
  <r>
    <x v="1"/>
    <x v="8"/>
  </r>
  <r>
    <x v="1"/>
    <x v="4"/>
  </r>
  <r>
    <x v="1"/>
    <x v="4"/>
  </r>
  <r>
    <x v="1"/>
    <x v="4"/>
  </r>
  <r>
    <x v="1"/>
    <x v="4"/>
  </r>
  <r>
    <x v="1"/>
    <x v="4"/>
  </r>
  <r>
    <x v="1"/>
    <x v="12"/>
  </r>
  <r>
    <x v="1"/>
    <x v="11"/>
  </r>
  <r>
    <x v="1"/>
    <x v="7"/>
  </r>
  <r>
    <x v="1"/>
    <x v="0"/>
  </r>
  <r>
    <x v="1"/>
    <x v="5"/>
  </r>
  <r>
    <x v="1"/>
    <x v="12"/>
  </r>
  <r>
    <x v="1"/>
    <x v="12"/>
  </r>
  <r>
    <x v="1"/>
    <x v="1"/>
  </r>
  <r>
    <x v="1"/>
    <x v="2"/>
  </r>
  <r>
    <x v="0"/>
    <x v="9"/>
  </r>
  <r>
    <x v="0"/>
    <x v="10"/>
  </r>
  <r>
    <x v="1"/>
    <x v="9"/>
  </r>
  <r>
    <x v="1"/>
    <x v="10"/>
  </r>
  <r>
    <x v="1"/>
    <x v="5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0"/>
    <x v="3"/>
  </r>
  <r>
    <x v="0"/>
    <x v="3"/>
  </r>
  <r>
    <x v="0"/>
    <x v="2"/>
  </r>
  <r>
    <x v="0"/>
    <x v="2"/>
  </r>
  <r>
    <x v="1"/>
    <x v="10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2"/>
    <x v="3"/>
  </r>
  <r>
    <x v="1"/>
    <x v="3"/>
  </r>
  <r>
    <x v="1"/>
    <x v="2"/>
  </r>
  <r>
    <x v="1"/>
    <x v="2"/>
  </r>
  <r>
    <x v="1"/>
    <x v="2"/>
  </r>
  <r>
    <x v="0"/>
    <x v="0"/>
  </r>
  <r>
    <x v="0"/>
    <x v="8"/>
  </r>
  <r>
    <x v="0"/>
    <x v="8"/>
  </r>
  <r>
    <x v="0"/>
    <x v="4"/>
  </r>
  <r>
    <x v="0"/>
    <x v="12"/>
  </r>
  <r>
    <x v="0"/>
    <x v="11"/>
  </r>
  <r>
    <x v="1"/>
    <x v="0"/>
  </r>
  <r>
    <x v="1"/>
    <x v="15"/>
  </r>
  <r>
    <x v="1"/>
    <x v="8"/>
  </r>
  <r>
    <x v="1"/>
    <x v="8"/>
  </r>
  <r>
    <x v="1"/>
    <x v="8"/>
  </r>
  <r>
    <x v="1"/>
    <x v="8"/>
  </r>
  <r>
    <x v="1"/>
    <x v="4"/>
  </r>
  <r>
    <x v="1"/>
    <x v="4"/>
  </r>
  <r>
    <x v="1"/>
    <x v="9"/>
  </r>
  <r>
    <x v="1"/>
    <x v="10"/>
  </r>
  <r>
    <x v="1"/>
    <x v="13"/>
  </r>
  <r>
    <x v="1"/>
    <x v="13"/>
  </r>
  <r>
    <x v="1"/>
    <x v="11"/>
  </r>
  <r>
    <x v="1"/>
    <x v="11"/>
  </r>
  <r>
    <x v="1"/>
    <x v="11"/>
  </r>
  <r>
    <x v="1"/>
    <x v="11"/>
  </r>
  <r>
    <x v="1"/>
    <x v="11"/>
  </r>
  <r>
    <x v="1"/>
    <x v="11"/>
  </r>
  <r>
    <x v="1"/>
    <x v="11"/>
  </r>
  <r>
    <x v="1"/>
    <x v="11"/>
  </r>
  <r>
    <x v="1"/>
    <x v="11"/>
  </r>
  <r>
    <x v="1"/>
    <x v="2"/>
  </r>
  <r>
    <x v="2"/>
    <x v="3"/>
  </r>
  <r>
    <x v="0"/>
    <x v="0"/>
  </r>
  <r>
    <x v="0"/>
    <x v="15"/>
  </r>
  <r>
    <x v="0"/>
    <x v="15"/>
  </r>
  <r>
    <x v="0"/>
    <x v="15"/>
  </r>
  <r>
    <x v="0"/>
    <x v="8"/>
  </r>
  <r>
    <x v="0"/>
    <x v="9"/>
  </r>
  <r>
    <x v="0"/>
    <x v="10"/>
  </r>
  <r>
    <x v="0"/>
    <x v="5"/>
  </r>
  <r>
    <x v="0"/>
    <x v="1"/>
  </r>
  <r>
    <x v="0"/>
    <x v="1"/>
  </r>
  <r>
    <x v="0"/>
    <x v="14"/>
  </r>
  <r>
    <x v="0"/>
    <x v="14"/>
  </r>
  <r>
    <x v="0"/>
    <x v="2"/>
  </r>
  <r>
    <x v="1"/>
    <x v="0"/>
  </r>
  <r>
    <x v="1"/>
    <x v="0"/>
  </r>
  <r>
    <x v="1"/>
    <x v="0"/>
  </r>
  <r>
    <x v="1"/>
    <x v="0"/>
  </r>
  <r>
    <x v="1"/>
    <x v="0"/>
  </r>
  <r>
    <x v="1"/>
    <x v="15"/>
  </r>
  <r>
    <x v="1"/>
    <x v="15"/>
  </r>
  <r>
    <x v="1"/>
    <x v="15"/>
  </r>
  <r>
    <x v="1"/>
    <x v="15"/>
  </r>
  <r>
    <x v="1"/>
    <x v="15"/>
  </r>
  <r>
    <x v="1"/>
    <x v="15"/>
  </r>
  <r>
    <x v="1"/>
    <x v="15"/>
  </r>
  <r>
    <x v="1"/>
    <x v="15"/>
  </r>
  <r>
    <x v="1"/>
    <x v="15"/>
  </r>
  <r>
    <x v="1"/>
    <x v="8"/>
  </r>
  <r>
    <x v="1"/>
    <x v="4"/>
  </r>
  <r>
    <x v="1"/>
    <x v="9"/>
  </r>
  <r>
    <x v="1"/>
    <x v="9"/>
  </r>
  <r>
    <x v="1"/>
    <x v="9"/>
  </r>
  <r>
    <x v="1"/>
    <x v="10"/>
  </r>
  <r>
    <x v="1"/>
    <x v="10"/>
  </r>
  <r>
    <x v="1"/>
    <x v="10"/>
  </r>
  <r>
    <x v="1"/>
    <x v="5"/>
  </r>
  <r>
    <x v="1"/>
    <x v="5"/>
  </r>
  <r>
    <x v="1"/>
    <x v="5"/>
  </r>
  <r>
    <x v="1"/>
    <x v="12"/>
  </r>
  <r>
    <x v="1"/>
    <x v="12"/>
  </r>
  <r>
    <x v="1"/>
    <x v="1"/>
  </r>
  <r>
    <x v="1"/>
    <x v="1"/>
  </r>
  <r>
    <x v="1"/>
    <x v="1"/>
  </r>
  <r>
    <x v="1"/>
    <x v="1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13"/>
  </r>
  <r>
    <x v="1"/>
    <x v="13"/>
  </r>
  <r>
    <x v="1"/>
    <x v="13"/>
  </r>
  <r>
    <x v="1"/>
    <x v="14"/>
  </r>
  <r>
    <x v="1"/>
    <x v="14"/>
  </r>
  <r>
    <x v="1"/>
    <x v="6"/>
  </r>
  <r>
    <x v="1"/>
    <x v="11"/>
  </r>
  <r>
    <x v="1"/>
    <x v="11"/>
  </r>
  <r>
    <x v="1"/>
    <x v="11"/>
  </r>
  <r>
    <x v="1"/>
    <x v="11"/>
  </r>
  <r>
    <x v="1"/>
    <x v="11"/>
  </r>
  <r>
    <x v="1"/>
    <x v="2"/>
  </r>
  <r>
    <x v="1"/>
    <x v="2"/>
  </r>
  <r>
    <x v="1"/>
    <x v="2"/>
  </r>
  <r>
    <x v="1"/>
    <x v="2"/>
  </r>
  <r>
    <x v="1"/>
    <x v="7"/>
  </r>
  <r>
    <x v="2"/>
    <x v="3"/>
  </r>
  <r>
    <x v="2"/>
    <x v="3"/>
  </r>
  <r>
    <x v="2"/>
    <x v="7"/>
  </r>
  <r>
    <x v="0"/>
    <x v="9"/>
  </r>
  <r>
    <x v="0"/>
    <x v="9"/>
  </r>
  <r>
    <x v="0"/>
    <x v="10"/>
  </r>
  <r>
    <x v="1"/>
    <x v="9"/>
  </r>
  <r>
    <x v="1"/>
    <x v="9"/>
  </r>
  <r>
    <x v="1"/>
    <x v="9"/>
  </r>
  <r>
    <x v="1"/>
    <x v="9"/>
  </r>
  <r>
    <x v="1"/>
    <x v="9"/>
  </r>
  <r>
    <x v="1"/>
    <x v="9"/>
  </r>
  <r>
    <x v="1"/>
    <x v="9"/>
  </r>
  <r>
    <x v="1"/>
    <x v="9"/>
  </r>
  <r>
    <x v="1"/>
    <x v="9"/>
  </r>
  <r>
    <x v="1"/>
    <x v="9"/>
  </r>
  <r>
    <x v="1"/>
    <x v="9"/>
  </r>
  <r>
    <x v="1"/>
    <x v="9"/>
  </r>
  <r>
    <x v="1"/>
    <x v="10"/>
  </r>
  <r>
    <x v="1"/>
    <x v="10"/>
  </r>
  <r>
    <x v="1"/>
    <x v="10"/>
  </r>
  <r>
    <x v="1"/>
    <x v="10"/>
  </r>
  <r>
    <x v="1"/>
    <x v="10"/>
  </r>
  <r>
    <x v="2"/>
    <x v="10"/>
  </r>
  <r>
    <x v="1"/>
    <x v="11"/>
  </r>
  <r>
    <x v="1"/>
    <x v="4"/>
  </r>
  <r>
    <x v="2"/>
    <x v="3"/>
  </r>
  <r>
    <x v="0"/>
    <x v="12"/>
  </r>
  <r>
    <x v="0"/>
    <x v="11"/>
  </r>
  <r>
    <x v="1"/>
    <x v="5"/>
  </r>
  <r>
    <x v="1"/>
    <x v="5"/>
  </r>
  <r>
    <x v="1"/>
    <x v="11"/>
  </r>
  <r>
    <x v="1"/>
    <x v="7"/>
  </r>
  <r>
    <x v="1"/>
    <x v="7"/>
  </r>
  <r>
    <x v="1"/>
    <x v="7"/>
  </r>
  <r>
    <x v="1"/>
    <x v="7"/>
  </r>
  <r>
    <x v="0"/>
    <x v="9"/>
  </r>
  <r>
    <x v="0"/>
    <x v="3"/>
  </r>
  <r>
    <x v="0"/>
    <x v="3"/>
  </r>
  <r>
    <x v="1"/>
    <x v="3"/>
  </r>
  <r>
    <x v="1"/>
    <x v="3"/>
  </r>
  <r>
    <x v="1"/>
    <x v="3"/>
  </r>
  <r>
    <x v="1"/>
    <x v="3"/>
  </r>
  <r>
    <x v="1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0"/>
    <x v="0"/>
  </r>
  <r>
    <x v="0"/>
    <x v="0"/>
  </r>
  <r>
    <x v="0"/>
    <x v="4"/>
  </r>
  <r>
    <x v="1"/>
    <x v="0"/>
  </r>
  <r>
    <x v="1"/>
    <x v="0"/>
  </r>
  <r>
    <x v="1"/>
    <x v="0"/>
  </r>
  <r>
    <x v="1"/>
    <x v="15"/>
  </r>
  <r>
    <x v="1"/>
    <x v="4"/>
  </r>
  <r>
    <x v="1"/>
    <x v="4"/>
  </r>
  <r>
    <x v="1"/>
    <x v="9"/>
  </r>
  <r>
    <x v="1"/>
    <x v="9"/>
  </r>
  <r>
    <x v="1"/>
    <x v="1"/>
  </r>
  <r>
    <x v="1"/>
    <x v="11"/>
  </r>
  <r>
    <x v="1"/>
    <x v="11"/>
  </r>
  <r>
    <x v="1"/>
    <x v="11"/>
  </r>
  <r>
    <x v="1"/>
    <x v="11"/>
  </r>
  <r>
    <x v="1"/>
    <x v="2"/>
  </r>
  <r>
    <x v="2"/>
    <x v="3"/>
  </r>
  <r>
    <x v="0"/>
    <x v="9"/>
  </r>
  <r>
    <x v="0"/>
    <x v="10"/>
  </r>
  <r>
    <x v="0"/>
    <x v="10"/>
  </r>
  <r>
    <x v="0"/>
    <x v="1"/>
  </r>
  <r>
    <x v="0"/>
    <x v="3"/>
  </r>
  <r>
    <x v="1"/>
    <x v="9"/>
  </r>
  <r>
    <x v="1"/>
    <x v="9"/>
  </r>
  <r>
    <x v="1"/>
    <x v="9"/>
  </r>
  <r>
    <x v="1"/>
    <x v="1"/>
  </r>
  <r>
    <x v="1"/>
    <x v="3"/>
  </r>
  <r>
    <x v="1"/>
    <x v="3"/>
  </r>
  <r>
    <x v="1"/>
    <x v="3"/>
  </r>
  <r>
    <x v="1"/>
    <x v="3"/>
  </r>
  <r>
    <x v="1"/>
    <x v="3"/>
  </r>
  <r>
    <x v="1"/>
    <x v="11"/>
  </r>
  <r>
    <x v="1"/>
    <x v="11"/>
  </r>
  <r>
    <x v="1"/>
    <x v="11"/>
  </r>
  <r>
    <x v="1"/>
    <x v="11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0"/>
    <x v="15"/>
  </r>
  <r>
    <x v="1"/>
    <x v="15"/>
  </r>
  <r>
    <x v="1"/>
    <x v="15"/>
  </r>
  <r>
    <x v="0"/>
    <x v="15"/>
  </r>
  <r>
    <x v="0"/>
    <x v="15"/>
  </r>
  <r>
    <x v="0"/>
    <x v="9"/>
  </r>
  <r>
    <x v="0"/>
    <x v="9"/>
  </r>
  <r>
    <x v="0"/>
    <x v="7"/>
  </r>
  <r>
    <x v="1"/>
    <x v="15"/>
  </r>
  <r>
    <x v="1"/>
    <x v="15"/>
  </r>
  <r>
    <x v="1"/>
    <x v="8"/>
  </r>
  <r>
    <x v="1"/>
    <x v="8"/>
  </r>
  <r>
    <x v="1"/>
    <x v="8"/>
  </r>
  <r>
    <x v="1"/>
    <x v="9"/>
  </r>
  <r>
    <x v="1"/>
    <x v="9"/>
  </r>
  <r>
    <x v="1"/>
    <x v="2"/>
  </r>
  <r>
    <x v="1"/>
    <x v="7"/>
  </r>
  <r>
    <x v="1"/>
    <x v="7"/>
  </r>
  <r>
    <x v="0"/>
    <x v="15"/>
  </r>
  <r>
    <x v="1"/>
    <x v="7"/>
  </r>
  <r>
    <x v="0"/>
    <x v="15"/>
  </r>
  <r>
    <x v="1"/>
    <x v="8"/>
  </r>
  <r>
    <x v="1"/>
    <x v="9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13"/>
  </r>
  <r>
    <x v="1"/>
    <x v="1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0"/>
    <x v="9"/>
  </r>
  <r>
    <x v="0"/>
    <x v="9"/>
  </r>
  <r>
    <x v="1"/>
    <x v="15"/>
  </r>
  <r>
    <x v="1"/>
    <x v="9"/>
  </r>
  <r>
    <x v="1"/>
    <x v="9"/>
  </r>
  <r>
    <x v="1"/>
    <x v="9"/>
  </r>
  <r>
    <x v="1"/>
    <x v="9"/>
  </r>
  <r>
    <x v="1"/>
    <x v="9"/>
  </r>
  <r>
    <x v="1"/>
    <x v="9"/>
  </r>
  <r>
    <x v="1"/>
    <x v="9"/>
  </r>
  <r>
    <x v="1"/>
    <x v="9"/>
  </r>
  <r>
    <x v="1"/>
    <x v="9"/>
  </r>
  <r>
    <x v="1"/>
    <x v="9"/>
  </r>
  <r>
    <x v="1"/>
    <x v="9"/>
  </r>
  <r>
    <x v="1"/>
    <x v="10"/>
  </r>
  <r>
    <x v="1"/>
    <x v="5"/>
  </r>
  <r>
    <x v="1"/>
    <x v="3"/>
  </r>
  <r>
    <x v="0"/>
    <x v="15"/>
  </r>
  <r>
    <x v="0"/>
    <x v="9"/>
  </r>
  <r>
    <x v="0"/>
    <x v="9"/>
  </r>
  <r>
    <x v="0"/>
    <x v="9"/>
  </r>
  <r>
    <x v="0"/>
    <x v="10"/>
  </r>
  <r>
    <x v="0"/>
    <x v="12"/>
  </r>
  <r>
    <x v="0"/>
    <x v="1"/>
  </r>
  <r>
    <x v="0"/>
    <x v="3"/>
  </r>
  <r>
    <x v="0"/>
    <x v="3"/>
  </r>
  <r>
    <x v="0"/>
    <x v="14"/>
  </r>
  <r>
    <x v="0"/>
    <x v="14"/>
  </r>
  <r>
    <x v="1"/>
    <x v="0"/>
  </r>
  <r>
    <x v="1"/>
    <x v="0"/>
  </r>
  <r>
    <x v="1"/>
    <x v="0"/>
  </r>
  <r>
    <x v="1"/>
    <x v="15"/>
  </r>
  <r>
    <x v="1"/>
    <x v="15"/>
  </r>
  <r>
    <x v="1"/>
    <x v="8"/>
  </r>
  <r>
    <x v="1"/>
    <x v="8"/>
  </r>
  <r>
    <x v="1"/>
    <x v="8"/>
  </r>
  <r>
    <x v="1"/>
    <x v="9"/>
  </r>
  <r>
    <x v="1"/>
    <x v="9"/>
  </r>
  <r>
    <x v="1"/>
    <x v="9"/>
  </r>
  <r>
    <x v="1"/>
    <x v="5"/>
  </r>
  <r>
    <x v="1"/>
    <x v="5"/>
  </r>
  <r>
    <x v="1"/>
    <x v="5"/>
  </r>
  <r>
    <x v="1"/>
    <x v="12"/>
  </r>
  <r>
    <x v="1"/>
    <x v="12"/>
  </r>
  <r>
    <x v="1"/>
    <x v="12"/>
  </r>
  <r>
    <x v="1"/>
    <x v="1"/>
  </r>
  <r>
    <x v="1"/>
    <x v="3"/>
  </r>
  <r>
    <x v="1"/>
    <x v="3"/>
  </r>
  <r>
    <x v="1"/>
    <x v="3"/>
  </r>
  <r>
    <x v="1"/>
    <x v="3"/>
  </r>
  <r>
    <x v="1"/>
    <x v="3"/>
  </r>
  <r>
    <x v="1"/>
    <x v="13"/>
  </r>
  <r>
    <x v="1"/>
    <x v="13"/>
  </r>
  <r>
    <x v="1"/>
    <x v="13"/>
  </r>
  <r>
    <x v="1"/>
    <x v="14"/>
  </r>
  <r>
    <x v="1"/>
    <x v="14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11"/>
  </r>
  <r>
    <x v="1"/>
    <x v="11"/>
  </r>
  <r>
    <x v="1"/>
    <x v="2"/>
  </r>
  <r>
    <x v="1"/>
    <x v="2"/>
  </r>
  <r>
    <x v="1"/>
    <x v="2"/>
  </r>
  <r>
    <x v="1"/>
    <x v="7"/>
  </r>
  <r>
    <x v="2"/>
    <x v="3"/>
  </r>
  <r>
    <x v="1"/>
    <x v="0"/>
  </r>
  <r>
    <x v="1"/>
    <x v="11"/>
  </r>
  <r>
    <x v="0"/>
    <x v="0"/>
  </r>
  <r>
    <x v="0"/>
    <x v="9"/>
  </r>
  <r>
    <x v="0"/>
    <x v="9"/>
  </r>
  <r>
    <x v="0"/>
    <x v="9"/>
  </r>
  <r>
    <x v="0"/>
    <x v="5"/>
  </r>
  <r>
    <x v="0"/>
    <x v="5"/>
  </r>
  <r>
    <x v="1"/>
    <x v="9"/>
  </r>
  <r>
    <x v="1"/>
    <x v="9"/>
  </r>
  <r>
    <x v="1"/>
    <x v="9"/>
  </r>
  <r>
    <x v="1"/>
    <x v="9"/>
  </r>
  <r>
    <x v="2"/>
    <x v="3"/>
  </r>
  <r>
    <x v="1"/>
    <x v="0"/>
  </r>
  <r>
    <x v="1"/>
    <x v="0"/>
  </r>
  <r>
    <x v="1"/>
    <x v="0"/>
  </r>
  <r>
    <x v="1"/>
    <x v="12"/>
  </r>
  <r>
    <x v="1"/>
    <x v="3"/>
  </r>
  <r>
    <x v="1"/>
    <x v="3"/>
  </r>
  <r>
    <x v="1"/>
    <x v="3"/>
  </r>
  <r>
    <x v="1"/>
    <x v="13"/>
  </r>
  <r>
    <x v="1"/>
    <x v="13"/>
  </r>
  <r>
    <x v="1"/>
    <x v="13"/>
  </r>
  <r>
    <x v="1"/>
    <x v="13"/>
  </r>
  <r>
    <x v="1"/>
    <x v="13"/>
  </r>
  <r>
    <x v="1"/>
    <x v="2"/>
  </r>
  <r>
    <x v="2"/>
    <x v="13"/>
  </r>
  <r>
    <x v="2"/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">
  <r>
    <x v="0"/>
    <n v="112.3"/>
    <n v="13"/>
    <n v="4"/>
    <n v="7"/>
    <n v="7"/>
    <n v="1"/>
    <n v="0"/>
    <n v="2"/>
    <n v="4"/>
    <n v="0.1157613535173642"/>
    <n v="3.561887800534283E-2"/>
    <n v="6.2333036509349959E-2"/>
    <n v="6.2333036509349959E-2"/>
    <n v="8.9047195013357075E-3"/>
    <n v="0"/>
    <n v="1.7809439002671415E-2"/>
    <n v="3.561887800534283E-2"/>
  </r>
  <r>
    <x v="1"/>
    <n v="165.8"/>
    <n v="14.6"/>
    <n v="8"/>
    <n v="6.4"/>
    <n v="33"/>
    <n v="0"/>
    <n v="1"/>
    <n v="3"/>
    <n v="32"/>
    <n v="8.8057901085645346E-2"/>
    <n v="4.8250904704463207E-2"/>
    <n v="3.8600723763570564E-2"/>
    <n v="0.19903498190591074"/>
    <n v="0"/>
    <n v="6.0313630880579009E-3"/>
    <n v="1.8094089264173701E-2"/>
    <n v="0.19300361881785283"/>
  </r>
  <r>
    <x v="2"/>
    <n v="312"/>
    <n v="25"/>
    <n v="16"/>
    <n v="12"/>
    <n v="6"/>
    <n v="5"/>
    <n v="6"/>
    <n v="4"/>
    <n v="83"/>
    <n v="8.0128205128205135E-2"/>
    <n v="5.128205128205128E-2"/>
    <n v="3.8461538461538464E-2"/>
    <n v="1.9230769230769232E-2"/>
    <n v="1.6025641025641024E-2"/>
    <n v="1.9230769230769232E-2"/>
    <n v="1.282051282051282E-2"/>
    <n v="0.26602564102564102"/>
  </r>
  <r>
    <x v="3"/>
    <n v="88.4"/>
    <n v="4"/>
    <n v="1"/>
    <n v="5"/>
    <n v="4"/>
    <n v="1"/>
    <n v="1"/>
    <n v="5"/>
    <n v="14"/>
    <n v="4.5248868778280542E-2"/>
    <n v="1.1312217194570135E-2"/>
    <n v="5.6561085972850672E-2"/>
    <n v="4.5248868778280542E-2"/>
    <n v="1.1312217194570135E-2"/>
    <n v="1.1312217194570135E-2"/>
    <n v="5.6561085972850672E-2"/>
    <n v="0.15837104072398189"/>
  </r>
  <r>
    <x v="4"/>
    <n v="125.7"/>
    <n v="7"/>
    <n v="0"/>
    <n v="0"/>
    <n v="2"/>
    <n v="0"/>
    <n v="0"/>
    <n v="1"/>
    <n v="51"/>
    <n v="5.5688146380270483E-2"/>
    <n v="0"/>
    <n v="0"/>
    <n v="1.5910898965791568E-2"/>
    <n v="0"/>
    <n v="0"/>
    <n v="7.955449482895784E-3"/>
    <n v="0.40572792362768495"/>
  </r>
  <r>
    <x v="5"/>
    <n v="199.1"/>
    <n v="22"/>
    <n v="11"/>
    <n v="13"/>
    <n v="6"/>
    <n v="6"/>
    <n v="6"/>
    <n v="4"/>
    <n v="13"/>
    <n v="0.11049723756906078"/>
    <n v="5.5248618784530391E-2"/>
    <n v="6.5293822199899557E-2"/>
    <n v="3.0135610246107485E-2"/>
    <n v="3.0135610246107485E-2"/>
    <n v="3.0135610246107485E-2"/>
    <n v="2.0090406830738324E-2"/>
    <n v="6.5293822199899557E-2"/>
  </r>
  <r>
    <x v="6"/>
    <n v="286.39999999999998"/>
    <n v="11"/>
    <n v="10"/>
    <n v="9"/>
    <n v="11"/>
    <n v="2"/>
    <n v="1"/>
    <n v="6"/>
    <n v="63"/>
    <n v="3.840782122905028E-2"/>
    <n v="3.4916201117318441E-2"/>
    <n v="3.1424581005586594E-2"/>
    <n v="3.840782122905028E-2"/>
    <n v="6.9832402234636876E-3"/>
    <n v="3.4916201117318438E-3"/>
    <n v="2.0949720670391064E-2"/>
    <n v="0.21997206703910616"/>
  </r>
  <r>
    <x v="7"/>
    <n v="231.7"/>
    <n v="14"/>
    <n v="0"/>
    <n v="12"/>
    <n v="2"/>
    <n v="0"/>
    <n v="0"/>
    <n v="2"/>
    <n v="10"/>
    <n v="6.0422960725075532E-2"/>
    <n v="0"/>
    <n v="5.1791109192921882E-2"/>
    <n v="8.6318515321536469E-3"/>
    <n v="0"/>
    <n v="0"/>
    <n v="8.6318515321536469E-3"/>
    <n v="4.3159257660768238E-2"/>
  </r>
  <r>
    <x v="8"/>
    <n v="58.7"/>
    <n v="6"/>
    <n v="0"/>
    <n v="0"/>
    <n v="0"/>
    <n v="0"/>
    <n v="1"/>
    <n v="0"/>
    <n v="0"/>
    <n v="0.10221465076660988"/>
    <n v="0"/>
    <n v="0"/>
    <n v="0"/>
    <n v="0"/>
    <n v="1.7035775127768313E-2"/>
    <n v="0"/>
    <n v="0"/>
  </r>
  <r>
    <x v="9"/>
    <n v="125.7"/>
    <n v="25"/>
    <n v="21"/>
    <n v="5"/>
    <n v="2"/>
    <n v="0"/>
    <n v="2"/>
    <n v="13"/>
    <n v="5"/>
    <n v="0.19888623707239458"/>
    <n v="0.16706443914081145"/>
    <n v="3.9777247414478918E-2"/>
    <n v="1.5910898965791568E-2"/>
    <n v="0"/>
    <n v="1.5910898965791568E-2"/>
    <n v="0.10342084327764518"/>
    <n v="3.9777247414478918E-2"/>
  </r>
  <r>
    <x v="10"/>
    <n v="117.5"/>
    <n v="16"/>
    <n v="12"/>
    <n v="9"/>
    <n v="6"/>
    <n v="1"/>
    <n v="0"/>
    <n v="0"/>
    <n v="10"/>
    <n v="0.13617021276595745"/>
    <n v="0.10212765957446808"/>
    <n v="7.6595744680851063E-2"/>
    <n v="5.106382978723404E-2"/>
    <n v="8.5106382978723406E-3"/>
    <n v="0"/>
    <n v="0"/>
    <n v="8.5106382978723402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6">
  <location ref="A1:Q11" firstHeaderRow="1" firstDataRow="2" firstDataCol="1"/>
  <pivotFields count="2">
    <pivotField axis="axisCol" showAll="0">
      <items count="17">
        <item x="0"/>
        <item x="1"/>
        <item x="13"/>
        <item x="14"/>
        <item x="6"/>
        <item x="11"/>
        <item x="2"/>
        <item x="7"/>
        <item x="15"/>
        <item x="8"/>
        <item x="4"/>
        <item x="9"/>
        <item x="10"/>
        <item x="5"/>
        <item x="12"/>
        <item h="1" x="3"/>
        <item t="default"/>
      </items>
    </pivotField>
    <pivotField axis="axisRow" dataField="1" showAll="0">
      <items count="9">
        <item x="0"/>
        <item x="1"/>
        <item x="4"/>
        <item x="3"/>
        <item x="7"/>
        <item x="6"/>
        <item x="5"/>
        <item x="2"/>
        <item t="default"/>
      </items>
    </pivotField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0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Count of Funding source code" fld="1" subtotal="count" baseField="0" baseItem="0"/>
  </dataFields>
  <chartFormats count="1">
    <chartFormat chart="0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6">
  <location ref="A1:E19" firstHeaderRow="1" firstDataRow="2" firstDataCol="1"/>
  <pivotFields count="2">
    <pivotField axis="axisCol" showAll="0">
      <items count="4">
        <item x="0"/>
        <item x="1"/>
        <item x="2"/>
        <item t="default"/>
      </items>
    </pivotField>
    <pivotField axis="axisRow" dataField="1" showAll="0">
      <items count="17">
        <item x="0"/>
        <item x="1"/>
        <item x="13"/>
        <item x="14"/>
        <item x="6"/>
        <item x="11"/>
        <item x="2"/>
        <item x="7"/>
        <item x="15"/>
        <item x="8"/>
        <item x="4"/>
        <item x="9"/>
        <item x="10"/>
        <item x="5"/>
        <item x="12"/>
        <item x="3"/>
        <item t="default"/>
      </items>
    </pivotField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Count of Field number" fld="1" subtotal="count" baseField="0" baseItem="0"/>
  </dataFields>
  <chartFormats count="5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0">
  <location ref="A1:I13" firstHeaderRow="0" firstDataRow="1" firstDataCol="1"/>
  <pivotFields count="18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 of S1/REF FTE" fld="10" baseField="0" baseItem="0"/>
    <dataField name="Sum of S2/REF FTE" fld="11" baseField="0" baseItem="0"/>
    <dataField name="Sum of S3/REF FTE" fld="12" baseField="0" baseItem="0"/>
    <dataField name="Sum of S4/REF FTE" fld="13" baseField="0" baseItem="0"/>
    <dataField name="Sum of S5/REF FTE" fld="14" baseField="0" baseItem="0"/>
    <dataField name="Sum of S6/REF FTE" fld="15" baseField="0" baseItem="0"/>
    <dataField name="Sum of S7/REF FTE" fld="16" baseField="0" baseItem="0"/>
    <dataField name="Sum of S8/REF FTE" fld="17" baseField="0" baseItem="0"/>
  </dataField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ivotTable" Target="../pivotTables/pivotTable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6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1"/>
  <sheetViews>
    <sheetView workbookViewId="0">
      <pane ySplit="1" topLeftCell="A41" activePane="bottomLeft" state="frozen"/>
      <selection activeCell="D1" sqref="D1"/>
      <selection pane="bottomLeft" activeCell="J61" sqref="F2:J61"/>
    </sheetView>
  </sheetViews>
  <sheetFormatPr defaultColWidth="11" defaultRowHeight="15.75" x14ac:dyDescent="0.25"/>
  <cols>
    <col min="1" max="2" width="8.375" customWidth="1"/>
    <col min="3" max="3" width="9.25" style="2" customWidth="1"/>
    <col min="4" max="4" width="9.75" customWidth="1"/>
    <col min="5" max="5" width="6.125" customWidth="1"/>
    <col min="6" max="6" width="6" customWidth="1"/>
    <col min="7" max="8" width="4.625" customWidth="1"/>
    <col min="9" max="9" width="5.5" customWidth="1"/>
    <col min="10" max="10" width="6.75" customWidth="1"/>
    <col min="11" max="26" width="7" bestFit="1" customWidth="1"/>
    <col min="27" max="29" width="6.625" customWidth="1"/>
    <col min="30" max="30" width="6.625" style="6" customWidth="1"/>
    <col min="31" max="34" width="6.625" customWidth="1"/>
    <col min="35" max="35" width="5.5" customWidth="1"/>
    <col min="36" max="36" width="4.875" customWidth="1"/>
    <col min="37" max="37" width="12.875" customWidth="1"/>
    <col min="38" max="38" width="15.75" customWidth="1"/>
    <col min="39" max="39" width="10.5" style="1" customWidth="1"/>
    <col min="40" max="40" width="11.625" customWidth="1"/>
    <col min="41" max="41" width="18.375" style="6" customWidth="1"/>
    <col min="42" max="42" width="17.75" style="6" customWidth="1"/>
    <col min="43" max="46" width="11" style="6"/>
  </cols>
  <sheetData>
    <row r="1" spans="1:46" x14ac:dyDescent="0.25">
      <c r="A1" t="s">
        <v>16</v>
      </c>
      <c r="B1" t="s">
        <v>76</v>
      </c>
      <c r="C1" s="2" t="s">
        <v>5</v>
      </c>
      <c r="D1" t="s">
        <v>15</v>
      </c>
      <c r="E1" t="s">
        <v>0</v>
      </c>
      <c r="F1" t="s">
        <v>1</v>
      </c>
      <c r="G1" t="s">
        <v>104</v>
      </c>
      <c r="H1" t="s">
        <v>2</v>
      </c>
      <c r="I1" t="s">
        <v>3</v>
      </c>
      <c r="J1" t="s">
        <v>4</v>
      </c>
      <c r="K1" t="s">
        <v>122</v>
      </c>
      <c r="L1" t="s">
        <v>123</v>
      </c>
      <c r="M1" t="s">
        <v>124</v>
      </c>
      <c r="N1" t="s">
        <v>125</v>
      </c>
      <c r="O1" t="s">
        <v>126</v>
      </c>
      <c r="P1" t="s">
        <v>127</v>
      </c>
      <c r="Q1" t="s">
        <v>128</v>
      </c>
      <c r="R1" t="s">
        <v>129</v>
      </c>
      <c r="S1" t="s">
        <v>130</v>
      </c>
      <c r="T1" t="s">
        <v>131</v>
      </c>
      <c r="U1" t="s">
        <v>132</v>
      </c>
      <c r="V1" t="s">
        <v>133</v>
      </c>
      <c r="W1" t="s">
        <v>134</v>
      </c>
      <c r="X1" t="s">
        <v>135</v>
      </c>
      <c r="Y1" t="s">
        <v>136</v>
      </c>
      <c r="Z1" t="s">
        <v>137</v>
      </c>
      <c r="AA1" t="s">
        <v>105</v>
      </c>
      <c r="AB1" t="s">
        <v>106</v>
      </c>
      <c r="AC1" t="s">
        <v>107</v>
      </c>
      <c r="AD1" s="6" t="s">
        <v>108</v>
      </c>
      <c r="AE1" t="s">
        <v>109</v>
      </c>
      <c r="AF1" t="s">
        <v>110</v>
      </c>
      <c r="AG1" t="s">
        <v>111</v>
      </c>
      <c r="AH1" t="s">
        <v>112</v>
      </c>
      <c r="AI1" t="s">
        <v>6</v>
      </c>
      <c r="AJ1" t="s">
        <v>7</v>
      </c>
      <c r="AK1" t="s">
        <v>8</v>
      </c>
      <c r="AL1" t="s">
        <v>11</v>
      </c>
      <c r="AM1" s="1" t="s">
        <v>10</v>
      </c>
      <c r="AN1" t="s">
        <v>12</v>
      </c>
      <c r="AO1" s="6" t="s">
        <v>14</v>
      </c>
      <c r="AP1" s="6" t="s">
        <v>13</v>
      </c>
      <c r="AQ1" s="6" t="s">
        <v>100</v>
      </c>
      <c r="AR1" s="6" t="s">
        <v>101</v>
      </c>
      <c r="AS1" s="6" t="s">
        <v>102</v>
      </c>
      <c r="AT1" s="6" t="s">
        <v>103</v>
      </c>
    </row>
    <row r="2" spans="1:46" x14ac:dyDescent="0.25">
      <c r="A2" t="s">
        <v>38</v>
      </c>
      <c r="B2" t="s">
        <v>80</v>
      </c>
      <c r="C2" s="2">
        <v>39.630000000000003</v>
      </c>
      <c r="D2">
        <v>2.93</v>
      </c>
      <c r="E2">
        <v>12</v>
      </c>
      <c r="F2">
        <v>0</v>
      </c>
      <c r="G2">
        <v>0</v>
      </c>
      <c r="H2">
        <v>0</v>
      </c>
      <c r="I2">
        <v>0</v>
      </c>
      <c r="J2">
        <v>12</v>
      </c>
      <c r="K2">
        <v>0</v>
      </c>
      <c r="L2">
        <v>0</v>
      </c>
      <c r="M2">
        <v>0</v>
      </c>
      <c r="N2">
        <v>0</v>
      </c>
      <c r="O2">
        <v>0</v>
      </c>
      <c r="P2">
        <v>1</v>
      </c>
      <c r="Q2">
        <v>0</v>
      </c>
      <c r="R2">
        <v>1</v>
      </c>
      <c r="S2">
        <v>2</v>
      </c>
      <c r="T2">
        <v>1</v>
      </c>
      <c r="U2">
        <v>5</v>
      </c>
      <c r="V2">
        <v>0</v>
      </c>
      <c r="W2">
        <v>0</v>
      </c>
      <c r="X2">
        <v>0</v>
      </c>
      <c r="Y2">
        <v>1</v>
      </c>
      <c r="Z2">
        <v>1</v>
      </c>
      <c r="AA2">
        <v>7</v>
      </c>
      <c r="AB2">
        <v>0</v>
      </c>
      <c r="AC2">
        <v>0</v>
      </c>
      <c r="AD2" s="6">
        <v>2</v>
      </c>
      <c r="AE2">
        <v>0</v>
      </c>
      <c r="AF2">
        <v>0</v>
      </c>
      <c r="AG2">
        <v>1</v>
      </c>
      <c r="AH2">
        <v>2</v>
      </c>
      <c r="AI2">
        <v>11</v>
      </c>
      <c r="AJ2">
        <v>1</v>
      </c>
      <c r="AK2">
        <v>0</v>
      </c>
      <c r="AL2" s="1">
        <f t="shared" ref="AL2:AL33" si="0">(C2/E2)</f>
        <v>3.3025000000000002</v>
      </c>
      <c r="AN2" s="2">
        <f t="shared" ref="AN2:AN33" si="1">(AI2/AJ2)</f>
        <v>11</v>
      </c>
      <c r="AO2" s="7" t="e">
        <f t="shared" ref="AO2:AO33" si="2">(G2/(E2-J2))</f>
        <v>#DIV/0!</v>
      </c>
      <c r="AP2" s="7">
        <f t="shared" ref="AP2:AP33" si="3">(AB2/(E2-AH2))</f>
        <v>0</v>
      </c>
      <c r="AQ2" s="6">
        <v>1</v>
      </c>
      <c r="AR2" s="6">
        <v>10</v>
      </c>
      <c r="AS2" s="6">
        <v>0</v>
      </c>
      <c r="AT2" s="6">
        <v>1</v>
      </c>
    </row>
    <row r="3" spans="1:46" x14ac:dyDescent="0.25">
      <c r="A3" t="s">
        <v>33</v>
      </c>
      <c r="B3" t="s">
        <v>87</v>
      </c>
      <c r="C3" s="2">
        <v>30.6</v>
      </c>
      <c r="D3">
        <v>3.16</v>
      </c>
      <c r="E3">
        <v>15</v>
      </c>
      <c r="F3">
        <v>0</v>
      </c>
      <c r="G3">
        <v>0</v>
      </c>
      <c r="H3">
        <v>0</v>
      </c>
      <c r="I3">
        <v>0</v>
      </c>
      <c r="J3">
        <v>15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15</v>
      </c>
      <c r="AA3">
        <v>1</v>
      </c>
      <c r="AB3">
        <v>2</v>
      </c>
      <c r="AC3">
        <v>6</v>
      </c>
      <c r="AD3" s="6">
        <v>2</v>
      </c>
      <c r="AE3">
        <v>0</v>
      </c>
      <c r="AF3">
        <v>0</v>
      </c>
      <c r="AG3">
        <v>1</v>
      </c>
      <c r="AH3">
        <v>3</v>
      </c>
      <c r="AI3">
        <v>8</v>
      </c>
      <c r="AJ3">
        <v>7</v>
      </c>
      <c r="AK3">
        <v>0</v>
      </c>
      <c r="AL3" s="1">
        <f t="shared" si="0"/>
        <v>2.04</v>
      </c>
      <c r="AN3" s="2">
        <f t="shared" si="1"/>
        <v>1.1428571428571428</v>
      </c>
      <c r="AO3" s="7" t="e">
        <f t="shared" si="2"/>
        <v>#DIV/0!</v>
      </c>
      <c r="AP3" s="7">
        <f t="shared" si="3"/>
        <v>0.16666666666666666</v>
      </c>
      <c r="AQ3" s="6">
        <v>0</v>
      </c>
      <c r="AR3" s="6">
        <v>0</v>
      </c>
      <c r="AS3" s="6">
        <v>0</v>
      </c>
      <c r="AT3" s="6">
        <v>15</v>
      </c>
    </row>
    <row r="4" spans="1:46" x14ac:dyDescent="0.25">
      <c r="A4" t="s">
        <v>54</v>
      </c>
      <c r="B4" t="s">
        <v>77</v>
      </c>
      <c r="C4" s="2">
        <v>0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1</v>
      </c>
      <c r="AA4">
        <v>0</v>
      </c>
      <c r="AB4">
        <v>0</v>
      </c>
      <c r="AC4">
        <v>0</v>
      </c>
      <c r="AD4" s="6">
        <v>0</v>
      </c>
      <c r="AE4">
        <v>0</v>
      </c>
      <c r="AF4">
        <v>0</v>
      </c>
      <c r="AG4">
        <v>0</v>
      </c>
      <c r="AH4">
        <v>1</v>
      </c>
      <c r="AI4">
        <v>0</v>
      </c>
      <c r="AJ4">
        <v>0</v>
      </c>
      <c r="AK4">
        <v>1</v>
      </c>
      <c r="AL4" s="1">
        <f t="shared" si="0"/>
        <v>0</v>
      </c>
      <c r="AN4" s="2" t="e">
        <f t="shared" si="1"/>
        <v>#DIV/0!</v>
      </c>
      <c r="AO4" s="7" t="e">
        <f t="shared" si="2"/>
        <v>#DIV/0!</v>
      </c>
      <c r="AP4" s="7" t="e">
        <f t="shared" si="3"/>
        <v>#DIV/0!</v>
      </c>
      <c r="AQ4" s="6">
        <v>0</v>
      </c>
      <c r="AR4" s="6">
        <v>0</v>
      </c>
      <c r="AS4" s="6">
        <v>0</v>
      </c>
      <c r="AT4" s="6">
        <v>1</v>
      </c>
    </row>
    <row r="5" spans="1:46" x14ac:dyDescent="0.25">
      <c r="A5" t="s">
        <v>55</v>
      </c>
      <c r="B5" t="s">
        <v>80</v>
      </c>
      <c r="C5" s="2">
        <v>6.75</v>
      </c>
      <c r="D5">
        <v>2.04</v>
      </c>
      <c r="E5">
        <v>1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</v>
      </c>
      <c r="AA5">
        <v>0</v>
      </c>
      <c r="AB5">
        <v>0</v>
      </c>
      <c r="AC5">
        <v>0</v>
      </c>
      <c r="AD5" s="6">
        <v>0</v>
      </c>
      <c r="AE5">
        <v>0</v>
      </c>
      <c r="AF5">
        <v>0</v>
      </c>
      <c r="AG5">
        <v>0</v>
      </c>
      <c r="AH5">
        <v>1</v>
      </c>
      <c r="AI5">
        <v>0</v>
      </c>
      <c r="AJ5">
        <v>0</v>
      </c>
      <c r="AK5">
        <v>1</v>
      </c>
      <c r="AL5" s="1">
        <f t="shared" si="0"/>
        <v>6.75</v>
      </c>
      <c r="AN5" s="2" t="e">
        <f t="shared" si="1"/>
        <v>#DIV/0!</v>
      </c>
      <c r="AO5" s="7" t="e">
        <f t="shared" si="2"/>
        <v>#DIV/0!</v>
      </c>
      <c r="AP5" s="7" t="e">
        <f t="shared" si="3"/>
        <v>#DIV/0!</v>
      </c>
      <c r="AQ5" s="6">
        <v>0</v>
      </c>
      <c r="AR5" s="6">
        <v>0</v>
      </c>
      <c r="AS5" s="6">
        <v>0</v>
      </c>
      <c r="AT5" s="6">
        <v>1</v>
      </c>
    </row>
    <row r="6" spans="1:46" x14ac:dyDescent="0.25">
      <c r="A6" t="s">
        <v>56</v>
      </c>
      <c r="B6" t="s">
        <v>84</v>
      </c>
      <c r="C6" s="2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1</v>
      </c>
      <c r="AA6">
        <v>0</v>
      </c>
      <c r="AB6">
        <v>0</v>
      </c>
      <c r="AC6">
        <v>0</v>
      </c>
      <c r="AD6" s="6">
        <v>0</v>
      </c>
      <c r="AE6">
        <v>0</v>
      </c>
      <c r="AF6">
        <v>0</v>
      </c>
      <c r="AG6">
        <v>0</v>
      </c>
      <c r="AH6">
        <v>1</v>
      </c>
      <c r="AI6">
        <v>0</v>
      </c>
      <c r="AJ6">
        <v>0</v>
      </c>
      <c r="AK6">
        <v>1</v>
      </c>
      <c r="AL6" s="1">
        <f t="shared" si="0"/>
        <v>0</v>
      </c>
      <c r="AN6" s="2" t="e">
        <f t="shared" si="1"/>
        <v>#DIV/0!</v>
      </c>
      <c r="AO6" s="7" t="e">
        <f t="shared" si="2"/>
        <v>#DIV/0!</v>
      </c>
      <c r="AP6" s="7" t="e">
        <f t="shared" si="3"/>
        <v>#DIV/0!</v>
      </c>
      <c r="AQ6" s="6">
        <v>0</v>
      </c>
      <c r="AR6" s="6">
        <v>0</v>
      </c>
      <c r="AS6" s="6">
        <v>0</v>
      </c>
      <c r="AT6" s="6">
        <v>1</v>
      </c>
    </row>
    <row r="7" spans="1:46" x14ac:dyDescent="0.25">
      <c r="A7" t="s">
        <v>58</v>
      </c>
      <c r="B7" t="s">
        <v>78</v>
      </c>
      <c r="C7" s="2">
        <v>18.8</v>
      </c>
      <c r="D7">
        <v>2.61</v>
      </c>
      <c r="E7">
        <v>1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1</v>
      </c>
      <c r="AA7">
        <v>0</v>
      </c>
      <c r="AB7">
        <v>0</v>
      </c>
      <c r="AC7">
        <v>0</v>
      </c>
      <c r="AD7" s="6">
        <v>0</v>
      </c>
      <c r="AE7">
        <v>0</v>
      </c>
      <c r="AF7">
        <v>0</v>
      </c>
      <c r="AG7">
        <v>0</v>
      </c>
      <c r="AH7">
        <v>1</v>
      </c>
      <c r="AI7">
        <v>0</v>
      </c>
      <c r="AJ7">
        <v>0</v>
      </c>
      <c r="AK7">
        <v>1</v>
      </c>
      <c r="AL7" s="1">
        <f t="shared" si="0"/>
        <v>18.8</v>
      </c>
      <c r="AN7" s="2" t="e">
        <f t="shared" si="1"/>
        <v>#DIV/0!</v>
      </c>
      <c r="AO7" s="7" t="e">
        <f t="shared" si="2"/>
        <v>#DIV/0!</v>
      </c>
      <c r="AP7" s="7" t="e">
        <f t="shared" si="3"/>
        <v>#DIV/0!</v>
      </c>
      <c r="AQ7" s="6">
        <v>0</v>
      </c>
      <c r="AR7" s="6">
        <v>0</v>
      </c>
      <c r="AS7" s="6">
        <v>0</v>
      </c>
      <c r="AT7" s="6">
        <v>1</v>
      </c>
    </row>
    <row r="8" spans="1:46" x14ac:dyDescent="0.25">
      <c r="A8" t="s">
        <v>61</v>
      </c>
      <c r="B8" t="s">
        <v>77</v>
      </c>
      <c r="C8" s="2">
        <v>14</v>
      </c>
      <c r="D8">
        <v>3.14</v>
      </c>
      <c r="E8">
        <v>1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1</v>
      </c>
      <c r="AA8">
        <v>0</v>
      </c>
      <c r="AB8">
        <v>0</v>
      </c>
      <c r="AC8">
        <v>0</v>
      </c>
      <c r="AD8" s="6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0</v>
      </c>
      <c r="AK8">
        <v>1</v>
      </c>
      <c r="AL8" s="1">
        <f t="shared" si="0"/>
        <v>14</v>
      </c>
      <c r="AN8" s="2" t="e">
        <f t="shared" si="1"/>
        <v>#DIV/0!</v>
      </c>
      <c r="AO8" s="7" t="e">
        <f t="shared" si="2"/>
        <v>#DIV/0!</v>
      </c>
      <c r="AP8" s="7" t="e">
        <f t="shared" si="3"/>
        <v>#DIV/0!</v>
      </c>
      <c r="AQ8" s="6">
        <v>0</v>
      </c>
      <c r="AR8" s="6">
        <v>0</v>
      </c>
      <c r="AS8" s="6">
        <v>0</v>
      </c>
      <c r="AT8" s="6">
        <v>1</v>
      </c>
    </row>
    <row r="9" spans="1:46" x14ac:dyDescent="0.25">
      <c r="A9" t="s">
        <v>62</v>
      </c>
      <c r="B9" t="s">
        <v>84</v>
      </c>
      <c r="C9" s="2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1</v>
      </c>
      <c r="AA9">
        <v>0</v>
      </c>
      <c r="AB9">
        <v>0</v>
      </c>
      <c r="AC9">
        <v>0</v>
      </c>
      <c r="AD9" s="6">
        <v>0</v>
      </c>
      <c r="AE9">
        <v>0</v>
      </c>
      <c r="AF9">
        <v>0</v>
      </c>
      <c r="AG9">
        <v>0</v>
      </c>
      <c r="AH9">
        <v>1</v>
      </c>
      <c r="AI9">
        <v>0</v>
      </c>
      <c r="AJ9">
        <v>0</v>
      </c>
      <c r="AK9">
        <v>1</v>
      </c>
      <c r="AL9" s="1">
        <f t="shared" si="0"/>
        <v>0</v>
      </c>
      <c r="AN9" s="2" t="e">
        <f t="shared" si="1"/>
        <v>#DIV/0!</v>
      </c>
      <c r="AO9" s="7" t="e">
        <f t="shared" si="2"/>
        <v>#DIV/0!</v>
      </c>
      <c r="AP9" s="7" t="e">
        <f t="shared" si="3"/>
        <v>#DIV/0!</v>
      </c>
      <c r="AQ9" s="6">
        <v>0</v>
      </c>
      <c r="AR9" s="6">
        <v>0</v>
      </c>
      <c r="AS9" s="6">
        <v>0</v>
      </c>
      <c r="AT9" s="6">
        <v>1</v>
      </c>
    </row>
    <row r="10" spans="1:46" x14ac:dyDescent="0.25">
      <c r="A10" t="s">
        <v>63</v>
      </c>
      <c r="B10" t="s">
        <v>79</v>
      </c>
      <c r="C10" s="2">
        <v>0</v>
      </c>
      <c r="D10">
        <v>0</v>
      </c>
      <c r="E10">
        <v>1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1</v>
      </c>
      <c r="AA10">
        <v>0</v>
      </c>
      <c r="AB10">
        <v>0</v>
      </c>
      <c r="AC10">
        <v>0</v>
      </c>
      <c r="AD10" s="6">
        <v>0</v>
      </c>
      <c r="AE10">
        <v>0</v>
      </c>
      <c r="AF10">
        <v>0</v>
      </c>
      <c r="AG10">
        <v>0</v>
      </c>
      <c r="AH10">
        <v>1</v>
      </c>
      <c r="AI10">
        <v>0</v>
      </c>
      <c r="AJ10">
        <v>0</v>
      </c>
      <c r="AK10">
        <v>1</v>
      </c>
      <c r="AL10" s="1">
        <f t="shared" si="0"/>
        <v>0</v>
      </c>
      <c r="AN10" s="2" t="e">
        <f t="shared" si="1"/>
        <v>#DIV/0!</v>
      </c>
      <c r="AO10" s="7" t="e">
        <f t="shared" si="2"/>
        <v>#DIV/0!</v>
      </c>
      <c r="AP10" s="7" t="e">
        <f t="shared" si="3"/>
        <v>#DIV/0!</v>
      </c>
      <c r="AQ10" s="6">
        <v>0</v>
      </c>
      <c r="AR10" s="6">
        <v>0</v>
      </c>
      <c r="AS10" s="6">
        <v>0</v>
      </c>
      <c r="AT10" s="6">
        <v>1</v>
      </c>
    </row>
    <row r="11" spans="1:46" x14ac:dyDescent="0.25">
      <c r="A11" t="s">
        <v>64</v>
      </c>
      <c r="B11" t="s">
        <v>82</v>
      </c>
      <c r="C11" s="2">
        <v>40</v>
      </c>
      <c r="D11">
        <v>2.87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s="6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s="1" t="e">
        <f t="shared" si="0"/>
        <v>#DIV/0!</v>
      </c>
      <c r="AN11" s="2" t="e">
        <f t="shared" si="1"/>
        <v>#DIV/0!</v>
      </c>
      <c r="AO11" s="7" t="e">
        <f t="shared" si="2"/>
        <v>#DIV/0!</v>
      </c>
      <c r="AP11" s="7" t="e">
        <f t="shared" si="3"/>
        <v>#DIV/0!</v>
      </c>
      <c r="AQ11" s="6">
        <v>0</v>
      </c>
      <c r="AR11" s="6">
        <v>0</v>
      </c>
      <c r="AS11" s="6">
        <v>0</v>
      </c>
      <c r="AT11" s="6">
        <v>0</v>
      </c>
    </row>
    <row r="12" spans="1:46" x14ac:dyDescent="0.25">
      <c r="A12" t="s">
        <v>65</v>
      </c>
      <c r="B12" t="s">
        <v>79</v>
      </c>
      <c r="C12" s="2">
        <v>83.5</v>
      </c>
      <c r="D12">
        <v>3.29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s="6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s="1" t="e">
        <f t="shared" si="0"/>
        <v>#DIV/0!</v>
      </c>
      <c r="AN12" s="2" t="e">
        <f t="shared" si="1"/>
        <v>#DIV/0!</v>
      </c>
      <c r="AO12" s="7" t="e">
        <f t="shared" si="2"/>
        <v>#DIV/0!</v>
      </c>
      <c r="AP12" s="7" t="e">
        <f t="shared" si="3"/>
        <v>#DIV/0!</v>
      </c>
      <c r="AQ12" s="6">
        <v>0</v>
      </c>
      <c r="AR12" s="6">
        <v>0</v>
      </c>
      <c r="AS12" s="6">
        <v>0</v>
      </c>
      <c r="AT12" s="6">
        <v>0</v>
      </c>
    </row>
    <row r="13" spans="1:46" x14ac:dyDescent="0.25">
      <c r="A13" t="s">
        <v>66</v>
      </c>
      <c r="B13" t="s">
        <v>77</v>
      </c>
      <c r="C13" s="2">
        <v>24.05</v>
      </c>
      <c r="D13">
        <v>2.71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s="6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s="1" t="e">
        <f t="shared" si="0"/>
        <v>#DIV/0!</v>
      </c>
      <c r="AN13" s="2" t="e">
        <f t="shared" si="1"/>
        <v>#DIV/0!</v>
      </c>
      <c r="AO13" s="7" t="e">
        <f t="shared" si="2"/>
        <v>#DIV/0!</v>
      </c>
      <c r="AP13" s="7" t="e">
        <f t="shared" si="3"/>
        <v>#DIV/0!</v>
      </c>
      <c r="AQ13" s="6">
        <v>0</v>
      </c>
      <c r="AR13" s="6">
        <v>0</v>
      </c>
      <c r="AS13" s="6">
        <v>0</v>
      </c>
      <c r="AT13" s="6">
        <v>0</v>
      </c>
    </row>
    <row r="14" spans="1:46" x14ac:dyDescent="0.25">
      <c r="A14" t="s">
        <v>67</v>
      </c>
      <c r="B14" t="s">
        <v>77</v>
      </c>
      <c r="C14" s="2">
        <v>16.05</v>
      </c>
      <c r="D14">
        <v>2.93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s="6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s="1" t="e">
        <f t="shared" si="0"/>
        <v>#DIV/0!</v>
      </c>
      <c r="AN14" s="2" t="e">
        <f t="shared" si="1"/>
        <v>#DIV/0!</v>
      </c>
      <c r="AO14" s="7" t="e">
        <f t="shared" si="2"/>
        <v>#DIV/0!</v>
      </c>
      <c r="AP14" s="7" t="e">
        <f t="shared" si="3"/>
        <v>#DIV/0!</v>
      </c>
      <c r="AQ14" s="6">
        <v>0</v>
      </c>
      <c r="AR14" s="6">
        <v>0</v>
      </c>
      <c r="AS14" s="6">
        <v>0</v>
      </c>
      <c r="AT14" s="6">
        <v>0</v>
      </c>
    </row>
    <row r="15" spans="1:46" x14ac:dyDescent="0.25">
      <c r="A15" t="s">
        <v>68</v>
      </c>
      <c r="B15" t="s">
        <v>82</v>
      </c>
      <c r="C15" s="2">
        <v>9</v>
      </c>
      <c r="D15">
        <v>2.88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s="6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s="1" t="e">
        <f t="shared" si="0"/>
        <v>#DIV/0!</v>
      </c>
      <c r="AN15" s="2" t="e">
        <f t="shared" si="1"/>
        <v>#DIV/0!</v>
      </c>
      <c r="AO15" s="7" t="e">
        <f t="shared" si="2"/>
        <v>#DIV/0!</v>
      </c>
      <c r="AP15" s="7" t="e">
        <f t="shared" si="3"/>
        <v>#DIV/0!</v>
      </c>
      <c r="AQ15" s="6">
        <v>0</v>
      </c>
      <c r="AR15" s="6">
        <v>0</v>
      </c>
      <c r="AS15" s="6">
        <v>0</v>
      </c>
      <c r="AT15" s="6">
        <v>0</v>
      </c>
    </row>
    <row r="16" spans="1:46" x14ac:dyDescent="0.25">
      <c r="A16" t="s">
        <v>69</v>
      </c>
      <c r="B16" t="s">
        <v>87</v>
      </c>
      <c r="C16" s="2">
        <v>12.7</v>
      </c>
      <c r="D16">
        <v>3.21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s="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s="1" t="e">
        <f t="shared" si="0"/>
        <v>#DIV/0!</v>
      </c>
      <c r="AN16" s="2" t="e">
        <f t="shared" si="1"/>
        <v>#DIV/0!</v>
      </c>
      <c r="AO16" s="7" t="e">
        <f t="shared" si="2"/>
        <v>#DIV/0!</v>
      </c>
      <c r="AP16" s="7" t="e">
        <f t="shared" si="3"/>
        <v>#DIV/0!</v>
      </c>
      <c r="AQ16" s="6">
        <v>0</v>
      </c>
      <c r="AR16" s="6">
        <v>0</v>
      </c>
      <c r="AS16" s="6">
        <v>0</v>
      </c>
      <c r="AT16" s="6">
        <v>0</v>
      </c>
    </row>
    <row r="17" spans="1:46" x14ac:dyDescent="0.25">
      <c r="A17" t="s">
        <v>70</v>
      </c>
      <c r="B17" t="s">
        <v>79</v>
      </c>
      <c r="C17" s="2">
        <v>34.6</v>
      </c>
      <c r="D17">
        <v>3.01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s="6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s="1" t="e">
        <f t="shared" si="0"/>
        <v>#DIV/0!</v>
      </c>
      <c r="AN17" s="2" t="e">
        <f t="shared" si="1"/>
        <v>#DIV/0!</v>
      </c>
      <c r="AO17" s="7" t="e">
        <f t="shared" si="2"/>
        <v>#DIV/0!</v>
      </c>
      <c r="AP17" s="7" t="e">
        <f t="shared" si="3"/>
        <v>#DIV/0!</v>
      </c>
      <c r="AQ17" s="6">
        <v>0</v>
      </c>
      <c r="AR17" s="6">
        <v>0</v>
      </c>
      <c r="AS17" s="6">
        <v>0</v>
      </c>
      <c r="AT17" s="6">
        <v>0</v>
      </c>
    </row>
    <row r="18" spans="1:46" x14ac:dyDescent="0.25">
      <c r="A18" t="s">
        <v>71</v>
      </c>
      <c r="B18" t="s">
        <v>77</v>
      </c>
      <c r="C18" s="2">
        <v>5</v>
      </c>
      <c r="D18">
        <v>2.08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s="6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s="1" t="e">
        <f t="shared" si="0"/>
        <v>#DIV/0!</v>
      </c>
      <c r="AN18" s="2" t="e">
        <f t="shared" si="1"/>
        <v>#DIV/0!</v>
      </c>
      <c r="AO18" s="7" t="e">
        <f t="shared" si="2"/>
        <v>#DIV/0!</v>
      </c>
      <c r="AP18" s="7" t="e">
        <f t="shared" si="3"/>
        <v>#DIV/0!</v>
      </c>
      <c r="AQ18" s="6">
        <v>0</v>
      </c>
      <c r="AR18" s="6">
        <v>0</v>
      </c>
      <c r="AS18" s="6">
        <v>0</v>
      </c>
      <c r="AT18" s="6">
        <v>0</v>
      </c>
    </row>
    <row r="19" spans="1:46" x14ac:dyDescent="0.25">
      <c r="A19" t="s">
        <v>72</v>
      </c>
      <c r="B19" t="s">
        <v>77</v>
      </c>
      <c r="C19" s="2">
        <v>3.9</v>
      </c>
      <c r="D19">
        <v>2.46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s="6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s="1" t="e">
        <f t="shared" si="0"/>
        <v>#DIV/0!</v>
      </c>
      <c r="AN19" s="2" t="e">
        <f t="shared" si="1"/>
        <v>#DIV/0!</v>
      </c>
      <c r="AO19" s="7" t="e">
        <f t="shared" si="2"/>
        <v>#DIV/0!</v>
      </c>
      <c r="AP19" s="7" t="e">
        <f t="shared" si="3"/>
        <v>#DIV/0!</v>
      </c>
      <c r="AQ19" s="6">
        <v>0</v>
      </c>
      <c r="AR19" s="6">
        <v>0</v>
      </c>
      <c r="AS19" s="6">
        <v>0</v>
      </c>
      <c r="AT19" s="6">
        <v>0</v>
      </c>
    </row>
    <row r="20" spans="1:46" x14ac:dyDescent="0.25">
      <c r="A20" t="s">
        <v>73</v>
      </c>
      <c r="B20" t="s">
        <v>86</v>
      </c>
      <c r="C20" s="2">
        <v>9.1999999999999993</v>
      </c>
      <c r="D20">
        <v>2.2999999999999998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s="6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s="1" t="e">
        <f t="shared" si="0"/>
        <v>#DIV/0!</v>
      </c>
      <c r="AN20" s="2" t="e">
        <f t="shared" si="1"/>
        <v>#DIV/0!</v>
      </c>
      <c r="AO20" s="7" t="e">
        <f t="shared" si="2"/>
        <v>#DIV/0!</v>
      </c>
      <c r="AP20" s="7" t="e">
        <f t="shared" si="3"/>
        <v>#DIV/0!</v>
      </c>
      <c r="AQ20" s="6">
        <v>0</v>
      </c>
      <c r="AR20" s="6">
        <v>0</v>
      </c>
      <c r="AS20" s="6">
        <v>0</v>
      </c>
      <c r="AT20" s="6">
        <v>0</v>
      </c>
    </row>
    <row r="21" spans="1:46" x14ac:dyDescent="0.25">
      <c r="A21" t="s">
        <v>74</v>
      </c>
      <c r="B21" t="s">
        <v>78</v>
      </c>
      <c r="C21" s="2">
        <v>28.42</v>
      </c>
      <c r="D21">
        <v>2.89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s="6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s="1" t="e">
        <f t="shared" si="0"/>
        <v>#DIV/0!</v>
      </c>
      <c r="AN21" s="2" t="e">
        <f t="shared" si="1"/>
        <v>#DIV/0!</v>
      </c>
      <c r="AO21" s="7" t="e">
        <f t="shared" si="2"/>
        <v>#DIV/0!</v>
      </c>
      <c r="AP21" s="7" t="e">
        <f t="shared" si="3"/>
        <v>#DIV/0!</v>
      </c>
      <c r="AQ21" s="6">
        <v>0</v>
      </c>
      <c r="AR21" s="6">
        <v>0</v>
      </c>
      <c r="AS21" s="6">
        <v>0</v>
      </c>
      <c r="AT21" s="6">
        <v>0</v>
      </c>
    </row>
    <row r="22" spans="1:46" x14ac:dyDescent="0.25">
      <c r="A22" t="s">
        <v>75</v>
      </c>
      <c r="B22" t="s">
        <v>86</v>
      </c>
      <c r="C22" s="2">
        <v>14.7</v>
      </c>
      <c r="D22">
        <v>2.4900000000000002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s="6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s="1" t="e">
        <f t="shared" si="0"/>
        <v>#DIV/0!</v>
      </c>
      <c r="AN22" s="2" t="e">
        <f t="shared" si="1"/>
        <v>#DIV/0!</v>
      </c>
      <c r="AO22" s="7" t="e">
        <f t="shared" si="2"/>
        <v>#DIV/0!</v>
      </c>
      <c r="AP22" s="7" t="e">
        <f t="shared" si="3"/>
        <v>#DIV/0!</v>
      </c>
      <c r="AQ22" s="6">
        <v>0</v>
      </c>
      <c r="AR22" s="6">
        <v>0</v>
      </c>
      <c r="AS22" s="6">
        <v>0</v>
      </c>
      <c r="AT22" s="6">
        <v>0</v>
      </c>
    </row>
    <row r="23" spans="1:46" x14ac:dyDescent="0.25">
      <c r="A23" t="s">
        <v>22</v>
      </c>
      <c r="B23" t="s">
        <v>80</v>
      </c>
      <c r="C23" s="2">
        <v>54.4</v>
      </c>
      <c r="D23">
        <v>3.27</v>
      </c>
      <c r="E23">
        <v>34</v>
      </c>
      <c r="F23">
        <v>0</v>
      </c>
      <c r="G23">
        <v>0</v>
      </c>
      <c r="H23">
        <v>0</v>
      </c>
      <c r="I23">
        <v>0</v>
      </c>
      <c r="J23">
        <v>34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34</v>
      </c>
      <c r="AA23">
        <v>0</v>
      </c>
      <c r="AB23">
        <v>0</v>
      </c>
      <c r="AC23">
        <v>0</v>
      </c>
      <c r="AD23" s="6">
        <v>0</v>
      </c>
      <c r="AE23">
        <v>0</v>
      </c>
      <c r="AF23">
        <v>0</v>
      </c>
      <c r="AG23">
        <v>0</v>
      </c>
      <c r="AH23">
        <v>34</v>
      </c>
      <c r="AI23">
        <v>25</v>
      </c>
      <c r="AJ23">
        <v>2</v>
      </c>
      <c r="AK23">
        <v>7</v>
      </c>
      <c r="AL23" s="1">
        <f t="shared" si="0"/>
        <v>1.5999999999999999</v>
      </c>
      <c r="AN23" s="2">
        <f t="shared" si="1"/>
        <v>12.5</v>
      </c>
      <c r="AO23" s="7" t="e">
        <f t="shared" si="2"/>
        <v>#DIV/0!</v>
      </c>
      <c r="AP23" s="7" t="e">
        <f t="shared" si="3"/>
        <v>#DIV/0!</v>
      </c>
      <c r="AQ23" s="6">
        <v>0</v>
      </c>
      <c r="AR23" s="6">
        <v>0</v>
      </c>
      <c r="AS23" s="6">
        <v>0</v>
      </c>
      <c r="AT23" s="6">
        <v>34</v>
      </c>
    </row>
    <row r="24" spans="1:46" x14ac:dyDescent="0.25">
      <c r="A24" t="s">
        <v>48</v>
      </c>
      <c r="B24" t="s">
        <v>82</v>
      </c>
      <c r="C24" s="2">
        <v>0</v>
      </c>
      <c r="D24">
        <v>0</v>
      </c>
      <c r="E24">
        <v>3</v>
      </c>
      <c r="F24">
        <v>0</v>
      </c>
      <c r="G24">
        <v>0</v>
      </c>
      <c r="H24">
        <v>0</v>
      </c>
      <c r="I24">
        <v>0</v>
      </c>
      <c r="J24">
        <v>3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3</v>
      </c>
      <c r="AA24">
        <v>0</v>
      </c>
      <c r="AB24">
        <v>0</v>
      </c>
      <c r="AC24">
        <v>0</v>
      </c>
      <c r="AD24" s="6">
        <v>0</v>
      </c>
      <c r="AE24">
        <v>0</v>
      </c>
      <c r="AF24">
        <v>0</v>
      </c>
      <c r="AG24">
        <v>0</v>
      </c>
      <c r="AH24">
        <v>3</v>
      </c>
      <c r="AI24">
        <v>1</v>
      </c>
      <c r="AJ24">
        <v>1</v>
      </c>
      <c r="AK24">
        <v>1</v>
      </c>
      <c r="AL24" s="1">
        <f t="shared" si="0"/>
        <v>0</v>
      </c>
      <c r="AN24" s="2">
        <f t="shared" si="1"/>
        <v>1</v>
      </c>
      <c r="AO24" s="7" t="e">
        <f t="shared" si="2"/>
        <v>#DIV/0!</v>
      </c>
      <c r="AP24" s="7" t="e">
        <f t="shared" si="3"/>
        <v>#DIV/0!</v>
      </c>
      <c r="AQ24" s="6">
        <v>0</v>
      </c>
      <c r="AR24" s="6">
        <v>0</v>
      </c>
      <c r="AS24" s="6">
        <v>0</v>
      </c>
      <c r="AT24" s="6">
        <v>3</v>
      </c>
    </row>
    <row r="25" spans="1:46" x14ac:dyDescent="0.25">
      <c r="A25" t="s">
        <v>46</v>
      </c>
      <c r="B25" t="s">
        <v>87</v>
      </c>
      <c r="C25" s="2">
        <v>23.1</v>
      </c>
      <c r="D25">
        <v>2.9</v>
      </c>
      <c r="E25">
        <v>3</v>
      </c>
      <c r="F25">
        <v>0</v>
      </c>
      <c r="G25">
        <v>3</v>
      </c>
      <c r="H25">
        <v>0</v>
      </c>
      <c r="I25">
        <v>0</v>
      </c>
      <c r="J25">
        <v>0</v>
      </c>
      <c r="K25">
        <v>1</v>
      </c>
      <c r="L25">
        <v>2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3</v>
      </c>
      <c r="AB25">
        <v>0</v>
      </c>
      <c r="AC25">
        <v>0</v>
      </c>
      <c r="AD25" s="6">
        <v>0</v>
      </c>
      <c r="AE25">
        <v>0</v>
      </c>
      <c r="AF25">
        <v>0</v>
      </c>
      <c r="AG25">
        <v>0</v>
      </c>
      <c r="AH25">
        <v>0</v>
      </c>
      <c r="AI25">
        <v>2</v>
      </c>
      <c r="AJ25">
        <v>1</v>
      </c>
      <c r="AK25">
        <v>0</v>
      </c>
      <c r="AL25" s="1">
        <f t="shared" si="0"/>
        <v>7.7</v>
      </c>
      <c r="AN25" s="2">
        <f t="shared" si="1"/>
        <v>2</v>
      </c>
      <c r="AO25" s="7">
        <f t="shared" si="2"/>
        <v>1</v>
      </c>
      <c r="AP25" s="7">
        <f t="shared" si="3"/>
        <v>0</v>
      </c>
      <c r="AQ25" s="6">
        <v>3</v>
      </c>
      <c r="AR25" s="6">
        <v>0</v>
      </c>
      <c r="AS25" s="6">
        <v>0</v>
      </c>
      <c r="AT25" s="6">
        <v>0</v>
      </c>
    </row>
    <row r="26" spans="1:46" x14ac:dyDescent="0.25">
      <c r="A26" t="s">
        <v>42</v>
      </c>
      <c r="B26" t="s">
        <v>77</v>
      </c>
      <c r="C26" s="2">
        <v>31.04</v>
      </c>
      <c r="D26">
        <v>2.95</v>
      </c>
      <c r="E26">
        <v>5</v>
      </c>
      <c r="F26">
        <v>0</v>
      </c>
      <c r="G26">
        <v>5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2</v>
      </c>
      <c r="W26">
        <v>2</v>
      </c>
      <c r="X26">
        <v>1</v>
      </c>
      <c r="Y26">
        <v>0</v>
      </c>
      <c r="Z26">
        <v>0</v>
      </c>
      <c r="AA26">
        <v>2</v>
      </c>
      <c r="AB26">
        <v>0</v>
      </c>
      <c r="AC26">
        <v>1</v>
      </c>
      <c r="AD26" s="6">
        <v>2</v>
      </c>
      <c r="AE26">
        <v>0</v>
      </c>
      <c r="AF26">
        <v>0</v>
      </c>
      <c r="AG26">
        <v>0</v>
      </c>
      <c r="AH26">
        <v>0</v>
      </c>
      <c r="AI26">
        <v>3</v>
      </c>
      <c r="AJ26">
        <v>2</v>
      </c>
      <c r="AK26">
        <v>0</v>
      </c>
      <c r="AL26" s="1">
        <f t="shared" si="0"/>
        <v>6.2080000000000002</v>
      </c>
      <c r="AN26" s="2">
        <f t="shared" si="1"/>
        <v>1.5</v>
      </c>
      <c r="AO26" s="7">
        <f t="shared" si="2"/>
        <v>1</v>
      </c>
      <c r="AP26" s="7">
        <f t="shared" si="3"/>
        <v>0</v>
      </c>
      <c r="AQ26" s="6">
        <v>0</v>
      </c>
      <c r="AR26" s="6">
        <v>0</v>
      </c>
      <c r="AS26" s="6">
        <v>5</v>
      </c>
      <c r="AT26" s="6">
        <v>0</v>
      </c>
    </row>
    <row r="27" spans="1:46" x14ac:dyDescent="0.25">
      <c r="A27" t="s">
        <v>39</v>
      </c>
      <c r="B27" t="s">
        <v>77</v>
      </c>
      <c r="C27" s="2">
        <v>34.799999999999997</v>
      </c>
      <c r="D27">
        <v>3.01</v>
      </c>
      <c r="E27">
        <v>9</v>
      </c>
      <c r="F27">
        <v>1</v>
      </c>
      <c r="G27">
        <v>4</v>
      </c>
      <c r="H27">
        <v>1</v>
      </c>
      <c r="I27">
        <v>0</v>
      </c>
      <c r="J27">
        <v>3</v>
      </c>
      <c r="K27">
        <v>0</v>
      </c>
      <c r="L27">
        <v>0</v>
      </c>
      <c r="M27">
        <v>0</v>
      </c>
      <c r="N27">
        <v>0</v>
      </c>
      <c r="O27">
        <v>0</v>
      </c>
      <c r="P27">
        <v>2</v>
      </c>
      <c r="Q27">
        <v>0</v>
      </c>
      <c r="R27">
        <v>4</v>
      </c>
      <c r="S27">
        <v>0</v>
      </c>
      <c r="T27">
        <v>0</v>
      </c>
      <c r="U27">
        <v>0</v>
      </c>
      <c r="V27">
        <v>0</v>
      </c>
      <c r="W27">
        <v>0</v>
      </c>
      <c r="X27">
        <v>2</v>
      </c>
      <c r="Y27">
        <v>1</v>
      </c>
      <c r="Z27">
        <v>0</v>
      </c>
      <c r="AA27">
        <v>3</v>
      </c>
      <c r="AB27">
        <v>3</v>
      </c>
      <c r="AC27">
        <v>2</v>
      </c>
      <c r="AD27" s="6">
        <v>0</v>
      </c>
      <c r="AE27">
        <v>0</v>
      </c>
      <c r="AF27">
        <v>0</v>
      </c>
      <c r="AG27">
        <v>1</v>
      </c>
      <c r="AH27">
        <v>0</v>
      </c>
      <c r="AI27">
        <v>7</v>
      </c>
      <c r="AJ27">
        <v>2</v>
      </c>
      <c r="AK27">
        <v>0</v>
      </c>
      <c r="AL27" s="1">
        <f t="shared" si="0"/>
        <v>3.8666666666666663</v>
      </c>
      <c r="AN27" s="2">
        <f t="shared" si="1"/>
        <v>3.5</v>
      </c>
      <c r="AO27" s="7">
        <f t="shared" si="2"/>
        <v>0.66666666666666663</v>
      </c>
      <c r="AP27" s="7">
        <f t="shared" si="3"/>
        <v>0.33333333333333331</v>
      </c>
      <c r="AQ27" s="6">
        <v>1</v>
      </c>
      <c r="AR27" s="6">
        <v>6</v>
      </c>
      <c r="AS27" s="6">
        <v>2</v>
      </c>
      <c r="AT27" s="6">
        <v>0</v>
      </c>
    </row>
    <row r="28" spans="1:46" x14ac:dyDescent="0.25">
      <c r="A28" t="s">
        <v>49</v>
      </c>
      <c r="B28" t="s">
        <v>78</v>
      </c>
      <c r="C28" s="2">
        <v>33.08</v>
      </c>
      <c r="D28">
        <v>2.82</v>
      </c>
      <c r="E28">
        <v>3</v>
      </c>
      <c r="F28">
        <v>1</v>
      </c>
      <c r="G28">
        <v>2</v>
      </c>
      <c r="H28">
        <v>0</v>
      </c>
      <c r="I28">
        <v>0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1</v>
      </c>
      <c r="Q28">
        <v>0</v>
      </c>
      <c r="R28">
        <v>1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 s="6">
        <v>0</v>
      </c>
      <c r="AE28">
        <v>0</v>
      </c>
      <c r="AF28">
        <v>0</v>
      </c>
      <c r="AG28">
        <v>0</v>
      </c>
      <c r="AH28">
        <v>3</v>
      </c>
      <c r="AI28">
        <v>3</v>
      </c>
      <c r="AJ28">
        <v>0</v>
      </c>
      <c r="AK28">
        <v>0</v>
      </c>
      <c r="AL28" s="1">
        <f t="shared" si="0"/>
        <v>11.026666666666666</v>
      </c>
      <c r="AN28" s="2" t="e">
        <f t="shared" si="1"/>
        <v>#DIV/0!</v>
      </c>
      <c r="AO28" s="7">
        <f t="shared" si="2"/>
        <v>0.66666666666666663</v>
      </c>
      <c r="AP28" s="7" t="e">
        <f t="shared" si="3"/>
        <v>#DIV/0!</v>
      </c>
      <c r="AQ28" s="6">
        <v>1</v>
      </c>
      <c r="AR28" s="6">
        <v>2</v>
      </c>
      <c r="AS28" s="6">
        <v>0</v>
      </c>
      <c r="AT28" s="6">
        <v>0</v>
      </c>
    </row>
    <row r="29" spans="1:46" x14ac:dyDescent="0.25">
      <c r="A29" t="s">
        <v>41</v>
      </c>
      <c r="B29" t="s">
        <v>83</v>
      </c>
      <c r="C29" s="2">
        <v>22</v>
      </c>
      <c r="D29">
        <v>2.92</v>
      </c>
      <c r="E29">
        <v>5</v>
      </c>
      <c r="F29">
        <v>2</v>
      </c>
      <c r="G29">
        <v>3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</v>
      </c>
      <c r="O29">
        <v>0</v>
      </c>
      <c r="P29">
        <v>1</v>
      </c>
      <c r="Q29">
        <v>2</v>
      </c>
      <c r="R29">
        <v>0</v>
      </c>
      <c r="S29">
        <v>0</v>
      </c>
      <c r="T29">
        <v>0</v>
      </c>
      <c r="U29">
        <v>1</v>
      </c>
      <c r="V29">
        <v>0</v>
      </c>
      <c r="W29">
        <v>0</v>
      </c>
      <c r="X29">
        <v>0</v>
      </c>
      <c r="Y29">
        <v>0</v>
      </c>
      <c r="Z29">
        <v>0</v>
      </c>
      <c r="AA29">
        <v>2</v>
      </c>
      <c r="AB29">
        <v>1</v>
      </c>
      <c r="AC29">
        <v>1</v>
      </c>
      <c r="AD29" s="6">
        <v>0</v>
      </c>
      <c r="AE29">
        <v>0</v>
      </c>
      <c r="AF29">
        <v>0</v>
      </c>
      <c r="AG29">
        <v>1</v>
      </c>
      <c r="AH29">
        <v>0</v>
      </c>
      <c r="AI29">
        <v>3</v>
      </c>
      <c r="AJ29">
        <v>2</v>
      </c>
      <c r="AK29">
        <v>0</v>
      </c>
      <c r="AL29" s="1">
        <f t="shared" si="0"/>
        <v>4.4000000000000004</v>
      </c>
      <c r="AN29" s="2">
        <f t="shared" si="1"/>
        <v>1.5</v>
      </c>
      <c r="AO29" s="7">
        <f t="shared" si="2"/>
        <v>0.6</v>
      </c>
      <c r="AP29" s="7">
        <f t="shared" si="3"/>
        <v>0.2</v>
      </c>
      <c r="AQ29" s="6">
        <v>1</v>
      </c>
      <c r="AR29" s="6">
        <v>4</v>
      </c>
      <c r="AS29" s="6">
        <v>0</v>
      </c>
      <c r="AT29" s="6">
        <v>0</v>
      </c>
    </row>
    <row r="30" spans="1:46" x14ac:dyDescent="0.25">
      <c r="A30" t="s">
        <v>23</v>
      </c>
      <c r="B30" t="s">
        <v>87</v>
      </c>
      <c r="C30" s="2">
        <v>56.8</v>
      </c>
      <c r="D30">
        <v>3.14</v>
      </c>
      <c r="E30">
        <v>28</v>
      </c>
      <c r="F30">
        <v>3</v>
      </c>
      <c r="G30">
        <v>12</v>
      </c>
      <c r="H30">
        <v>2</v>
      </c>
      <c r="I30">
        <v>5</v>
      </c>
      <c r="J30">
        <v>6</v>
      </c>
      <c r="K30">
        <v>3</v>
      </c>
      <c r="L30">
        <v>2</v>
      </c>
      <c r="M30">
        <v>1</v>
      </c>
      <c r="N30">
        <v>0</v>
      </c>
      <c r="O30">
        <v>1</v>
      </c>
      <c r="P30">
        <v>0</v>
      </c>
      <c r="Q30">
        <v>0</v>
      </c>
      <c r="R30">
        <v>2</v>
      </c>
      <c r="S30">
        <v>0</v>
      </c>
      <c r="T30">
        <v>0</v>
      </c>
      <c r="U30">
        <v>0</v>
      </c>
      <c r="V30">
        <v>1</v>
      </c>
      <c r="W30">
        <v>1</v>
      </c>
      <c r="X30">
        <v>1</v>
      </c>
      <c r="Y30">
        <v>0</v>
      </c>
      <c r="Z30">
        <v>16</v>
      </c>
      <c r="AA30">
        <v>7</v>
      </c>
      <c r="AB30">
        <v>6</v>
      </c>
      <c r="AC30">
        <v>1</v>
      </c>
      <c r="AD30" s="6">
        <v>2</v>
      </c>
      <c r="AE30">
        <v>1</v>
      </c>
      <c r="AF30">
        <v>3</v>
      </c>
      <c r="AG30">
        <v>2</v>
      </c>
      <c r="AH30">
        <v>6</v>
      </c>
      <c r="AI30">
        <v>22</v>
      </c>
      <c r="AJ30">
        <v>6</v>
      </c>
      <c r="AK30">
        <v>0</v>
      </c>
      <c r="AL30" s="1">
        <f t="shared" si="0"/>
        <v>2.0285714285714285</v>
      </c>
      <c r="AM30" s="1">
        <f>(56.8/28)</f>
        <v>2.0285714285714285</v>
      </c>
      <c r="AN30" s="2">
        <f t="shared" si="1"/>
        <v>3.6666666666666665</v>
      </c>
      <c r="AO30" s="7">
        <f t="shared" si="2"/>
        <v>0.54545454545454541</v>
      </c>
      <c r="AP30" s="7">
        <f t="shared" si="3"/>
        <v>0.27272727272727271</v>
      </c>
      <c r="AQ30" s="6">
        <v>7</v>
      </c>
      <c r="AR30" s="6">
        <v>2</v>
      </c>
      <c r="AS30" s="6">
        <v>3</v>
      </c>
      <c r="AT30" s="6">
        <v>16</v>
      </c>
    </row>
    <row r="31" spans="1:46" x14ac:dyDescent="0.25">
      <c r="A31" t="s">
        <v>43</v>
      </c>
      <c r="B31" t="s">
        <v>86</v>
      </c>
      <c r="C31" s="2">
        <v>24.05</v>
      </c>
      <c r="D31">
        <v>3.08</v>
      </c>
      <c r="E31">
        <v>4</v>
      </c>
      <c r="F31">
        <v>1</v>
      </c>
      <c r="G31">
        <v>2</v>
      </c>
      <c r="H31">
        <v>0</v>
      </c>
      <c r="I31">
        <v>1</v>
      </c>
      <c r="J31">
        <v>0</v>
      </c>
      <c r="K31">
        <v>0</v>
      </c>
      <c r="L31">
        <v>0</v>
      </c>
      <c r="M31">
        <v>0</v>
      </c>
      <c r="N31">
        <v>0</v>
      </c>
      <c r="O31">
        <v>3</v>
      </c>
      <c r="P31">
        <v>0</v>
      </c>
      <c r="Q31">
        <v>0</v>
      </c>
      <c r="R31">
        <v>0</v>
      </c>
      <c r="S31">
        <v>1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3</v>
      </c>
      <c r="AB31">
        <v>0</v>
      </c>
      <c r="AC31">
        <v>0</v>
      </c>
      <c r="AD31" s="6">
        <v>0</v>
      </c>
      <c r="AE31">
        <v>0</v>
      </c>
      <c r="AF31">
        <v>1</v>
      </c>
      <c r="AG31">
        <v>0</v>
      </c>
      <c r="AH31">
        <v>0</v>
      </c>
      <c r="AI31">
        <v>3</v>
      </c>
      <c r="AJ31">
        <v>1</v>
      </c>
      <c r="AK31">
        <v>0</v>
      </c>
      <c r="AL31" s="1">
        <f t="shared" si="0"/>
        <v>6.0125000000000002</v>
      </c>
      <c r="AN31" s="2">
        <f t="shared" si="1"/>
        <v>3</v>
      </c>
      <c r="AO31" s="7">
        <f t="shared" si="2"/>
        <v>0.5</v>
      </c>
      <c r="AP31" s="7">
        <f t="shared" si="3"/>
        <v>0</v>
      </c>
      <c r="AQ31" s="6">
        <v>3</v>
      </c>
      <c r="AR31" s="6">
        <v>1</v>
      </c>
      <c r="AS31" s="6">
        <v>0</v>
      </c>
      <c r="AT31" s="6">
        <v>0</v>
      </c>
    </row>
    <row r="32" spans="1:46" x14ac:dyDescent="0.25">
      <c r="A32" t="s">
        <v>51</v>
      </c>
      <c r="B32" t="s">
        <v>78</v>
      </c>
      <c r="C32" s="2">
        <v>0</v>
      </c>
      <c r="D32">
        <v>0</v>
      </c>
      <c r="E32">
        <v>2</v>
      </c>
      <c r="F32">
        <v>0</v>
      </c>
      <c r="G32">
        <v>1</v>
      </c>
      <c r="H32">
        <v>0</v>
      </c>
      <c r="I32">
        <v>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2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2</v>
      </c>
      <c r="AB32">
        <v>0</v>
      </c>
      <c r="AC32">
        <v>0</v>
      </c>
      <c r="AD32" s="6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0</v>
      </c>
      <c r="AL32" s="1">
        <f t="shared" si="0"/>
        <v>0</v>
      </c>
      <c r="AN32" s="2">
        <f t="shared" si="1"/>
        <v>1</v>
      </c>
      <c r="AO32" s="7">
        <f t="shared" si="2"/>
        <v>0.5</v>
      </c>
      <c r="AP32" s="7">
        <f t="shared" si="3"/>
        <v>0</v>
      </c>
      <c r="AQ32" s="6">
        <v>0</v>
      </c>
      <c r="AR32" s="6">
        <v>2</v>
      </c>
      <c r="AS32" s="6">
        <v>0</v>
      </c>
      <c r="AT32" s="6">
        <v>0</v>
      </c>
    </row>
    <row r="33" spans="1:46" x14ac:dyDescent="0.25">
      <c r="A33" t="s">
        <v>24</v>
      </c>
      <c r="B33" t="s">
        <v>81</v>
      </c>
      <c r="C33" s="2">
        <v>54.85</v>
      </c>
      <c r="D33">
        <v>3.19</v>
      </c>
      <c r="E33">
        <v>28</v>
      </c>
      <c r="F33">
        <v>4</v>
      </c>
      <c r="G33">
        <v>14</v>
      </c>
      <c r="H33">
        <v>1</v>
      </c>
      <c r="I33">
        <v>9</v>
      </c>
      <c r="J33">
        <v>0</v>
      </c>
      <c r="K33">
        <v>4</v>
      </c>
      <c r="L33">
        <v>0</v>
      </c>
      <c r="M33">
        <v>0</v>
      </c>
      <c r="N33">
        <v>0</v>
      </c>
      <c r="O33">
        <v>0</v>
      </c>
      <c r="P33">
        <v>12</v>
      </c>
      <c r="Q33">
        <v>0</v>
      </c>
      <c r="R33">
        <v>1</v>
      </c>
      <c r="S33">
        <v>1</v>
      </c>
      <c r="T33">
        <v>5</v>
      </c>
      <c r="U33">
        <v>3</v>
      </c>
      <c r="V33">
        <v>1</v>
      </c>
      <c r="W33">
        <v>1</v>
      </c>
      <c r="X33">
        <v>0</v>
      </c>
      <c r="Y33">
        <v>0</v>
      </c>
      <c r="Z33">
        <v>0</v>
      </c>
      <c r="AA33">
        <v>8</v>
      </c>
      <c r="AB33">
        <v>4</v>
      </c>
      <c r="AC33">
        <v>7</v>
      </c>
      <c r="AD33" s="6">
        <v>7</v>
      </c>
      <c r="AE33">
        <v>1</v>
      </c>
      <c r="AF33">
        <v>0</v>
      </c>
      <c r="AG33">
        <v>1</v>
      </c>
      <c r="AH33">
        <v>0</v>
      </c>
      <c r="AI33">
        <v>22</v>
      </c>
      <c r="AJ33">
        <v>6</v>
      </c>
      <c r="AK33">
        <v>0</v>
      </c>
      <c r="AL33" s="1">
        <f t="shared" si="0"/>
        <v>1.9589285714285716</v>
      </c>
      <c r="AN33" s="2">
        <f t="shared" si="1"/>
        <v>3.6666666666666665</v>
      </c>
      <c r="AO33" s="7">
        <f t="shared" si="2"/>
        <v>0.5</v>
      </c>
      <c r="AP33" s="7">
        <f t="shared" si="3"/>
        <v>0.14285714285714285</v>
      </c>
      <c r="AQ33" s="6">
        <v>4</v>
      </c>
      <c r="AR33" s="6">
        <v>22</v>
      </c>
      <c r="AS33" s="6">
        <v>2</v>
      </c>
      <c r="AT33" s="6">
        <v>0</v>
      </c>
    </row>
    <row r="34" spans="1:46" x14ac:dyDescent="0.25">
      <c r="A34" t="s">
        <v>34</v>
      </c>
      <c r="B34" t="s">
        <v>84</v>
      </c>
      <c r="C34" s="2">
        <v>30.5</v>
      </c>
      <c r="D34">
        <v>2.97</v>
      </c>
      <c r="E34">
        <v>15</v>
      </c>
      <c r="F34">
        <v>0</v>
      </c>
      <c r="G34">
        <v>1</v>
      </c>
      <c r="H34">
        <v>1</v>
      </c>
      <c r="I34">
        <v>0</v>
      </c>
      <c r="J34">
        <v>13</v>
      </c>
      <c r="K34">
        <v>3</v>
      </c>
      <c r="L34">
        <v>0</v>
      </c>
      <c r="M34">
        <v>6</v>
      </c>
      <c r="N34">
        <v>0</v>
      </c>
      <c r="O34">
        <v>0</v>
      </c>
      <c r="P34">
        <v>2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1</v>
      </c>
      <c r="Z34">
        <v>3</v>
      </c>
      <c r="AA34">
        <v>3</v>
      </c>
      <c r="AB34">
        <v>3</v>
      </c>
      <c r="AC34">
        <v>0</v>
      </c>
      <c r="AD34" s="6">
        <v>1</v>
      </c>
      <c r="AE34">
        <v>0</v>
      </c>
      <c r="AF34">
        <v>0</v>
      </c>
      <c r="AG34">
        <v>0</v>
      </c>
      <c r="AH34">
        <v>8</v>
      </c>
      <c r="AI34">
        <v>13</v>
      </c>
      <c r="AJ34">
        <v>0</v>
      </c>
      <c r="AK34">
        <v>2</v>
      </c>
      <c r="AL34" s="1">
        <f t="shared" ref="AL34:AL60" si="4">(C34/E34)</f>
        <v>2.0333333333333332</v>
      </c>
      <c r="AN34" s="2" t="e">
        <f t="shared" ref="AN34:AN60" si="5">(AI34/AJ34)</f>
        <v>#DIV/0!</v>
      </c>
      <c r="AO34" s="7">
        <f t="shared" ref="AO34:AO60" si="6">(G34/(E34-J34))</f>
        <v>0.5</v>
      </c>
      <c r="AP34" s="7">
        <f t="shared" ref="AP34:AP60" si="7">(AB34/(E34-AH34))</f>
        <v>0.42857142857142855</v>
      </c>
      <c r="AQ34" s="6">
        <v>10</v>
      </c>
      <c r="AR34" s="6">
        <v>2</v>
      </c>
      <c r="AS34" s="6">
        <v>0</v>
      </c>
      <c r="AT34" s="6">
        <v>3</v>
      </c>
    </row>
    <row r="35" spans="1:46" x14ac:dyDescent="0.25">
      <c r="A35" t="s">
        <v>35</v>
      </c>
      <c r="B35" t="s">
        <v>80</v>
      </c>
      <c r="C35" s="2">
        <v>24.9</v>
      </c>
      <c r="D35">
        <v>3.29</v>
      </c>
      <c r="E35">
        <v>14</v>
      </c>
      <c r="F35">
        <v>5</v>
      </c>
      <c r="G35">
        <v>7</v>
      </c>
      <c r="H35">
        <v>0</v>
      </c>
      <c r="I35">
        <v>2</v>
      </c>
      <c r="J35">
        <v>0</v>
      </c>
      <c r="K35">
        <v>0</v>
      </c>
      <c r="L35">
        <v>2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12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s="6">
        <v>0</v>
      </c>
      <c r="AE35">
        <v>0</v>
      </c>
      <c r="AF35">
        <v>0</v>
      </c>
      <c r="AG35">
        <v>0</v>
      </c>
      <c r="AH35">
        <v>14</v>
      </c>
      <c r="AI35">
        <v>13</v>
      </c>
      <c r="AJ35">
        <v>1</v>
      </c>
      <c r="AK35">
        <v>0</v>
      </c>
      <c r="AL35" s="1">
        <f t="shared" si="4"/>
        <v>1.7785714285714285</v>
      </c>
      <c r="AN35" s="2">
        <f t="shared" si="5"/>
        <v>13</v>
      </c>
      <c r="AO35" s="7">
        <f t="shared" si="6"/>
        <v>0.5</v>
      </c>
      <c r="AP35" s="7" t="e">
        <f t="shared" si="7"/>
        <v>#DIV/0!</v>
      </c>
      <c r="AQ35" s="6">
        <v>2</v>
      </c>
      <c r="AR35" s="6">
        <v>0</v>
      </c>
      <c r="AS35" s="6">
        <v>12</v>
      </c>
      <c r="AT35" s="6">
        <v>0</v>
      </c>
    </row>
    <row r="36" spans="1:46" x14ac:dyDescent="0.25">
      <c r="A36" t="s">
        <v>17</v>
      </c>
      <c r="B36" t="s">
        <v>83</v>
      </c>
      <c r="C36" s="2">
        <v>143.77000000000001</v>
      </c>
      <c r="D36">
        <v>3.36</v>
      </c>
      <c r="E36">
        <v>93</v>
      </c>
      <c r="F36">
        <v>12</v>
      </c>
      <c r="G36">
        <v>33</v>
      </c>
      <c r="H36">
        <v>6</v>
      </c>
      <c r="I36">
        <v>17</v>
      </c>
      <c r="J36">
        <v>25</v>
      </c>
      <c r="K36">
        <v>10</v>
      </c>
      <c r="L36">
        <v>6</v>
      </c>
      <c r="M36">
        <v>6</v>
      </c>
      <c r="N36">
        <v>5</v>
      </c>
      <c r="O36">
        <v>5</v>
      </c>
      <c r="P36">
        <v>7</v>
      </c>
      <c r="Q36">
        <v>7</v>
      </c>
      <c r="R36">
        <v>6</v>
      </c>
      <c r="S36">
        <v>1</v>
      </c>
      <c r="T36">
        <v>6</v>
      </c>
      <c r="U36">
        <v>0</v>
      </c>
      <c r="V36">
        <v>11</v>
      </c>
      <c r="W36">
        <v>3</v>
      </c>
      <c r="X36">
        <v>4</v>
      </c>
      <c r="Y36">
        <v>1</v>
      </c>
      <c r="Z36">
        <v>13</v>
      </c>
      <c r="AA36">
        <v>12.6</v>
      </c>
      <c r="AB36">
        <v>7</v>
      </c>
      <c r="AC36">
        <v>5.4</v>
      </c>
      <c r="AD36" s="6">
        <v>33</v>
      </c>
      <c r="AE36">
        <v>0</v>
      </c>
      <c r="AF36">
        <v>1</v>
      </c>
      <c r="AG36">
        <v>2</v>
      </c>
      <c r="AH36">
        <v>32</v>
      </c>
      <c r="AI36">
        <v>61</v>
      </c>
      <c r="AJ36">
        <v>31</v>
      </c>
      <c r="AK36">
        <v>1</v>
      </c>
      <c r="AL36" s="1">
        <f t="shared" si="4"/>
        <v>1.5459139784946239</v>
      </c>
      <c r="AM36" s="1">
        <f>(143.8/93)</f>
        <v>1.5462365591397851</v>
      </c>
      <c r="AN36" s="2">
        <f t="shared" si="5"/>
        <v>1.967741935483871</v>
      </c>
      <c r="AO36" s="7">
        <f t="shared" si="6"/>
        <v>0.48529411764705882</v>
      </c>
      <c r="AP36" s="7">
        <f t="shared" si="7"/>
        <v>0.11475409836065574</v>
      </c>
      <c r="AQ36" s="6">
        <v>33</v>
      </c>
      <c r="AR36" s="6">
        <v>29</v>
      </c>
      <c r="AS36" s="6">
        <v>18</v>
      </c>
      <c r="AT36" s="6">
        <v>13</v>
      </c>
    </row>
    <row r="37" spans="1:46" x14ac:dyDescent="0.25">
      <c r="A37" t="s">
        <v>21</v>
      </c>
      <c r="B37" t="s">
        <v>77</v>
      </c>
      <c r="C37" s="2">
        <v>39.630000000000003</v>
      </c>
      <c r="D37">
        <v>3.08</v>
      </c>
      <c r="E37">
        <v>36</v>
      </c>
      <c r="F37">
        <v>3</v>
      </c>
      <c r="G37">
        <v>8</v>
      </c>
      <c r="H37">
        <v>0</v>
      </c>
      <c r="I37">
        <v>6</v>
      </c>
      <c r="J37">
        <v>19</v>
      </c>
      <c r="K37">
        <v>0</v>
      </c>
      <c r="L37">
        <v>0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2</v>
      </c>
      <c r="T37">
        <v>1</v>
      </c>
      <c r="U37">
        <v>0</v>
      </c>
      <c r="V37">
        <v>14</v>
      </c>
      <c r="W37">
        <v>1</v>
      </c>
      <c r="X37">
        <v>1</v>
      </c>
      <c r="Y37">
        <v>0</v>
      </c>
      <c r="Z37">
        <v>15</v>
      </c>
      <c r="AA37">
        <v>6</v>
      </c>
      <c r="AB37">
        <v>0</v>
      </c>
      <c r="AC37">
        <v>5</v>
      </c>
      <c r="AD37" s="6">
        <v>0</v>
      </c>
      <c r="AE37">
        <v>3</v>
      </c>
      <c r="AF37">
        <v>4</v>
      </c>
      <c r="AG37">
        <v>1</v>
      </c>
      <c r="AH37">
        <v>17</v>
      </c>
      <c r="AI37">
        <v>29</v>
      </c>
      <c r="AJ37">
        <v>3</v>
      </c>
      <c r="AK37">
        <v>4</v>
      </c>
      <c r="AL37" s="1">
        <f t="shared" si="4"/>
        <v>1.1008333333333333</v>
      </c>
      <c r="AM37" s="1">
        <f>(39.6/39)</f>
        <v>1.0153846153846153</v>
      </c>
      <c r="AN37" s="2">
        <f t="shared" si="5"/>
        <v>9.6666666666666661</v>
      </c>
      <c r="AO37" s="7">
        <f t="shared" si="6"/>
        <v>0.47058823529411764</v>
      </c>
      <c r="AP37" s="7">
        <f t="shared" si="7"/>
        <v>0</v>
      </c>
      <c r="AQ37" s="6">
        <v>2</v>
      </c>
      <c r="AR37" s="6">
        <v>3</v>
      </c>
      <c r="AS37" s="6">
        <v>16</v>
      </c>
      <c r="AT37" s="6">
        <v>15</v>
      </c>
    </row>
    <row r="38" spans="1:46" x14ac:dyDescent="0.25">
      <c r="A38" t="s">
        <v>29</v>
      </c>
      <c r="B38" t="s">
        <v>79</v>
      </c>
      <c r="C38" s="2">
        <v>54.8</v>
      </c>
      <c r="D38">
        <v>3.1</v>
      </c>
      <c r="E38">
        <v>17</v>
      </c>
      <c r="F38">
        <v>3</v>
      </c>
      <c r="G38">
        <v>8</v>
      </c>
      <c r="H38">
        <v>0</v>
      </c>
      <c r="I38">
        <v>6</v>
      </c>
      <c r="J38">
        <v>0</v>
      </c>
      <c r="K38">
        <v>0</v>
      </c>
      <c r="L38">
        <v>2</v>
      </c>
      <c r="M38">
        <v>0</v>
      </c>
      <c r="N38">
        <v>0</v>
      </c>
      <c r="O38">
        <v>0</v>
      </c>
      <c r="P38">
        <v>4</v>
      </c>
      <c r="Q38">
        <v>0</v>
      </c>
      <c r="R38">
        <v>0</v>
      </c>
      <c r="S38">
        <v>0</v>
      </c>
      <c r="T38">
        <v>0</v>
      </c>
      <c r="U38">
        <v>0</v>
      </c>
      <c r="V38">
        <v>4</v>
      </c>
      <c r="W38">
        <v>2</v>
      </c>
      <c r="X38">
        <v>0</v>
      </c>
      <c r="Y38">
        <v>0</v>
      </c>
      <c r="Z38">
        <v>5</v>
      </c>
      <c r="AA38">
        <v>7</v>
      </c>
      <c r="AB38">
        <v>0</v>
      </c>
      <c r="AC38">
        <v>9</v>
      </c>
      <c r="AD38" s="6">
        <v>0</v>
      </c>
      <c r="AE38">
        <v>0</v>
      </c>
      <c r="AF38">
        <v>0</v>
      </c>
      <c r="AG38">
        <v>0</v>
      </c>
      <c r="AH38">
        <v>1</v>
      </c>
      <c r="AI38">
        <v>12</v>
      </c>
      <c r="AJ38">
        <v>5</v>
      </c>
      <c r="AK38">
        <v>0</v>
      </c>
      <c r="AL38" s="1">
        <f t="shared" si="4"/>
        <v>3.2235294117647055</v>
      </c>
      <c r="AN38" s="2">
        <f t="shared" si="5"/>
        <v>2.4</v>
      </c>
      <c r="AO38" s="7">
        <f t="shared" si="6"/>
        <v>0.47058823529411764</v>
      </c>
      <c r="AP38" s="7">
        <f t="shared" si="7"/>
        <v>0</v>
      </c>
      <c r="AQ38" s="6">
        <v>2</v>
      </c>
      <c r="AR38" s="6">
        <v>4</v>
      </c>
      <c r="AS38" s="6">
        <v>6</v>
      </c>
      <c r="AT38" s="6">
        <v>5</v>
      </c>
    </row>
    <row r="39" spans="1:46" x14ac:dyDescent="0.25">
      <c r="A39" t="s">
        <v>26</v>
      </c>
      <c r="B39" t="s">
        <v>84</v>
      </c>
      <c r="C39" s="2">
        <v>53</v>
      </c>
      <c r="D39">
        <v>3.21</v>
      </c>
      <c r="E39">
        <v>20</v>
      </c>
      <c r="F39">
        <v>3</v>
      </c>
      <c r="G39">
        <v>9</v>
      </c>
      <c r="H39">
        <v>1</v>
      </c>
      <c r="I39">
        <v>7</v>
      </c>
      <c r="J39">
        <v>0</v>
      </c>
      <c r="K39">
        <v>1</v>
      </c>
      <c r="L39">
        <v>0</v>
      </c>
      <c r="M39">
        <v>0</v>
      </c>
      <c r="N39">
        <v>3</v>
      </c>
      <c r="O39">
        <v>1</v>
      </c>
      <c r="P39">
        <v>3</v>
      </c>
      <c r="Q39">
        <v>4</v>
      </c>
      <c r="R39">
        <v>0</v>
      </c>
      <c r="S39">
        <v>5</v>
      </c>
      <c r="T39">
        <v>0</v>
      </c>
      <c r="U39">
        <v>0</v>
      </c>
      <c r="V39">
        <v>1</v>
      </c>
      <c r="W39">
        <v>1</v>
      </c>
      <c r="X39">
        <v>0</v>
      </c>
      <c r="Y39">
        <v>1</v>
      </c>
      <c r="Z39">
        <v>0</v>
      </c>
      <c r="AA39">
        <v>7</v>
      </c>
      <c r="AB39">
        <v>5</v>
      </c>
      <c r="AC39">
        <v>4</v>
      </c>
      <c r="AD39" s="6">
        <v>4</v>
      </c>
      <c r="AE39">
        <v>0</v>
      </c>
      <c r="AF39">
        <v>0</v>
      </c>
      <c r="AG39">
        <v>0</v>
      </c>
      <c r="AH39">
        <v>0</v>
      </c>
      <c r="AI39">
        <v>15</v>
      </c>
      <c r="AJ39">
        <v>5</v>
      </c>
      <c r="AK39">
        <v>0</v>
      </c>
      <c r="AL39" s="1">
        <f t="shared" si="4"/>
        <v>2.65</v>
      </c>
      <c r="AN39" s="2">
        <f t="shared" si="5"/>
        <v>3</v>
      </c>
      <c r="AO39" s="7">
        <f t="shared" si="6"/>
        <v>0.45</v>
      </c>
      <c r="AP39" s="7">
        <f t="shared" si="7"/>
        <v>0.25</v>
      </c>
      <c r="AQ39" s="6">
        <v>6</v>
      </c>
      <c r="AR39" s="6">
        <v>12</v>
      </c>
      <c r="AS39" s="6">
        <v>2</v>
      </c>
      <c r="AT39" s="6">
        <v>0</v>
      </c>
    </row>
    <row r="40" spans="1:46" x14ac:dyDescent="0.25">
      <c r="A40" t="s">
        <v>19</v>
      </c>
      <c r="B40" t="s">
        <v>77</v>
      </c>
      <c r="C40" s="2">
        <v>100.31</v>
      </c>
      <c r="D40">
        <v>3.34</v>
      </c>
      <c r="E40">
        <v>89</v>
      </c>
      <c r="F40">
        <v>8</v>
      </c>
      <c r="G40">
        <v>17</v>
      </c>
      <c r="H40">
        <v>1</v>
      </c>
      <c r="I40">
        <v>12</v>
      </c>
      <c r="J40">
        <v>51</v>
      </c>
      <c r="K40">
        <v>6</v>
      </c>
      <c r="L40">
        <v>0</v>
      </c>
      <c r="M40">
        <v>2</v>
      </c>
      <c r="N40">
        <v>0</v>
      </c>
      <c r="O40">
        <v>4</v>
      </c>
      <c r="P40">
        <v>1</v>
      </c>
      <c r="Q40">
        <v>4</v>
      </c>
      <c r="R40">
        <v>0</v>
      </c>
      <c r="S40">
        <v>2</v>
      </c>
      <c r="T40">
        <v>3</v>
      </c>
      <c r="U40">
        <v>0</v>
      </c>
      <c r="V40">
        <v>3</v>
      </c>
      <c r="W40">
        <v>3</v>
      </c>
      <c r="X40">
        <v>3</v>
      </c>
      <c r="Y40">
        <v>7</v>
      </c>
      <c r="Z40">
        <v>51</v>
      </c>
      <c r="AA40">
        <v>14</v>
      </c>
      <c r="AB40">
        <v>13</v>
      </c>
      <c r="AC40">
        <v>4</v>
      </c>
      <c r="AD40" s="6">
        <v>4</v>
      </c>
      <c r="AE40">
        <v>2</v>
      </c>
      <c r="AF40">
        <v>2</v>
      </c>
      <c r="AG40">
        <v>2</v>
      </c>
      <c r="AH40">
        <v>48</v>
      </c>
      <c r="AI40">
        <v>30</v>
      </c>
      <c r="AJ40">
        <v>11</v>
      </c>
      <c r="AK40">
        <v>48</v>
      </c>
      <c r="AL40" s="1">
        <f t="shared" si="4"/>
        <v>1.1270786516853932</v>
      </c>
      <c r="AN40" s="2">
        <f t="shared" si="5"/>
        <v>2.7272727272727271</v>
      </c>
      <c r="AO40" s="7">
        <f t="shared" si="6"/>
        <v>0.44736842105263158</v>
      </c>
      <c r="AP40" s="7">
        <f t="shared" si="7"/>
        <v>0.31707317073170732</v>
      </c>
      <c r="AQ40" s="6">
        <v>19</v>
      </c>
      <c r="AR40" s="6">
        <v>10</v>
      </c>
      <c r="AS40" s="6">
        <v>9</v>
      </c>
      <c r="AT40" s="6">
        <v>51</v>
      </c>
    </row>
    <row r="41" spans="1:46" x14ac:dyDescent="0.25">
      <c r="A41" t="s">
        <v>25</v>
      </c>
      <c r="B41" t="s">
        <v>79</v>
      </c>
      <c r="C41" s="2">
        <v>44.4</v>
      </c>
      <c r="D41">
        <v>3.12</v>
      </c>
      <c r="E41">
        <v>21</v>
      </c>
      <c r="F41">
        <v>6</v>
      </c>
      <c r="G41">
        <v>7</v>
      </c>
      <c r="H41">
        <v>0</v>
      </c>
      <c r="I41">
        <v>5</v>
      </c>
      <c r="J41">
        <v>3</v>
      </c>
      <c r="K41">
        <v>2</v>
      </c>
      <c r="L41">
        <v>0</v>
      </c>
      <c r="M41">
        <v>0</v>
      </c>
      <c r="N41">
        <v>1</v>
      </c>
      <c r="O41">
        <v>1</v>
      </c>
      <c r="P41">
        <v>0</v>
      </c>
      <c r="Q41">
        <v>3</v>
      </c>
      <c r="R41">
        <v>2</v>
      </c>
      <c r="S41">
        <v>0</v>
      </c>
      <c r="T41">
        <v>1</v>
      </c>
      <c r="U41">
        <v>1</v>
      </c>
      <c r="V41">
        <v>3</v>
      </c>
      <c r="W41">
        <v>0</v>
      </c>
      <c r="X41">
        <v>3</v>
      </c>
      <c r="Y41">
        <v>0</v>
      </c>
      <c r="Z41">
        <v>4</v>
      </c>
      <c r="AA41">
        <v>6</v>
      </c>
      <c r="AB41">
        <v>0</v>
      </c>
      <c r="AC41">
        <v>3</v>
      </c>
      <c r="AD41" s="6">
        <v>2</v>
      </c>
      <c r="AE41">
        <v>0</v>
      </c>
      <c r="AF41">
        <v>0</v>
      </c>
      <c r="AG41">
        <v>2</v>
      </c>
      <c r="AH41">
        <v>8</v>
      </c>
      <c r="AI41">
        <v>12</v>
      </c>
      <c r="AJ41">
        <v>9</v>
      </c>
      <c r="AK41">
        <v>0</v>
      </c>
      <c r="AL41" s="1">
        <f t="shared" si="4"/>
        <v>2.1142857142857143</v>
      </c>
      <c r="AN41" s="2">
        <f t="shared" si="5"/>
        <v>1.3333333333333333</v>
      </c>
      <c r="AO41" s="7">
        <f t="shared" si="6"/>
        <v>0.3888888888888889</v>
      </c>
      <c r="AP41" s="7">
        <f t="shared" si="7"/>
        <v>0</v>
      </c>
      <c r="AQ41" s="6">
        <v>4</v>
      </c>
      <c r="AR41" s="6">
        <v>7</v>
      </c>
      <c r="AS41" s="6">
        <v>6</v>
      </c>
      <c r="AT41" s="6">
        <v>4</v>
      </c>
    </row>
    <row r="42" spans="1:46" x14ac:dyDescent="0.25">
      <c r="A42" t="s">
        <v>20</v>
      </c>
      <c r="B42" t="s">
        <v>82</v>
      </c>
      <c r="C42" s="2">
        <v>104.1</v>
      </c>
      <c r="D42">
        <v>3.35</v>
      </c>
      <c r="E42">
        <v>67</v>
      </c>
      <c r="F42">
        <v>18</v>
      </c>
      <c r="G42">
        <v>24</v>
      </c>
      <c r="H42">
        <v>4</v>
      </c>
      <c r="I42">
        <v>21</v>
      </c>
      <c r="J42">
        <v>0</v>
      </c>
      <c r="K42">
        <v>5</v>
      </c>
      <c r="L42">
        <v>2</v>
      </c>
      <c r="M42">
        <v>3</v>
      </c>
      <c r="N42">
        <v>4</v>
      </c>
      <c r="O42">
        <v>9</v>
      </c>
      <c r="P42">
        <v>3</v>
      </c>
      <c r="Q42">
        <v>3</v>
      </c>
      <c r="R42">
        <v>1</v>
      </c>
      <c r="S42">
        <v>3</v>
      </c>
      <c r="T42">
        <v>3</v>
      </c>
      <c r="U42">
        <v>0</v>
      </c>
      <c r="V42">
        <v>12</v>
      </c>
      <c r="W42">
        <v>1</v>
      </c>
      <c r="X42">
        <v>5</v>
      </c>
      <c r="Y42">
        <v>4</v>
      </c>
      <c r="Z42">
        <v>9</v>
      </c>
      <c r="AA42">
        <v>25</v>
      </c>
      <c r="AB42">
        <v>21</v>
      </c>
      <c r="AC42">
        <v>5</v>
      </c>
      <c r="AD42" s="6">
        <v>1</v>
      </c>
      <c r="AE42">
        <v>0</v>
      </c>
      <c r="AF42">
        <v>2</v>
      </c>
      <c r="AG42">
        <v>12</v>
      </c>
      <c r="AH42">
        <v>1</v>
      </c>
      <c r="AI42">
        <v>48</v>
      </c>
      <c r="AJ42">
        <v>17</v>
      </c>
      <c r="AK42">
        <v>2</v>
      </c>
      <c r="AL42" s="1">
        <f t="shared" si="4"/>
        <v>1.553731343283582</v>
      </c>
      <c r="AM42" s="1">
        <f>(104.1/67)</f>
        <v>1.553731343283582</v>
      </c>
      <c r="AN42" s="2">
        <f t="shared" si="5"/>
        <v>2.8235294117647061</v>
      </c>
      <c r="AO42" s="7">
        <f t="shared" si="6"/>
        <v>0.35820895522388058</v>
      </c>
      <c r="AP42" s="7">
        <f t="shared" si="7"/>
        <v>0.31818181818181818</v>
      </c>
      <c r="AQ42" s="6">
        <v>27</v>
      </c>
      <c r="AR42" s="6">
        <v>13</v>
      </c>
      <c r="AS42" s="6">
        <v>18</v>
      </c>
      <c r="AT42" s="6">
        <v>9</v>
      </c>
    </row>
    <row r="43" spans="1:46" x14ac:dyDescent="0.25">
      <c r="A43" t="s">
        <v>27</v>
      </c>
      <c r="B43" t="s">
        <v>85</v>
      </c>
      <c r="C43" s="2">
        <v>54</v>
      </c>
      <c r="D43">
        <v>3.06</v>
      </c>
      <c r="E43">
        <v>17</v>
      </c>
      <c r="F43">
        <v>6</v>
      </c>
      <c r="G43">
        <v>6</v>
      </c>
      <c r="H43">
        <v>1</v>
      </c>
      <c r="I43">
        <v>4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6</v>
      </c>
      <c r="Q43">
        <v>2</v>
      </c>
      <c r="R43">
        <v>1</v>
      </c>
      <c r="S43">
        <v>0</v>
      </c>
      <c r="T43">
        <v>0</v>
      </c>
      <c r="U43">
        <v>1</v>
      </c>
      <c r="V43">
        <v>4</v>
      </c>
      <c r="W43">
        <v>0</v>
      </c>
      <c r="X43">
        <v>1</v>
      </c>
      <c r="Y43">
        <v>1</v>
      </c>
      <c r="Z43">
        <v>0</v>
      </c>
      <c r="AA43">
        <v>4</v>
      </c>
      <c r="AB43">
        <v>1</v>
      </c>
      <c r="AC43">
        <v>4</v>
      </c>
      <c r="AD43" s="6">
        <v>2</v>
      </c>
      <c r="AE43">
        <v>1</v>
      </c>
      <c r="AF43">
        <v>1</v>
      </c>
      <c r="AG43">
        <v>4</v>
      </c>
      <c r="AH43">
        <v>0</v>
      </c>
      <c r="AI43">
        <v>12</v>
      </c>
      <c r="AJ43">
        <v>5</v>
      </c>
      <c r="AK43">
        <v>0</v>
      </c>
      <c r="AL43" s="1">
        <f t="shared" si="4"/>
        <v>3.1764705882352939</v>
      </c>
      <c r="AN43" s="2">
        <f t="shared" si="5"/>
        <v>2.4</v>
      </c>
      <c r="AO43" s="7">
        <f t="shared" si="6"/>
        <v>0.35294117647058826</v>
      </c>
      <c r="AP43" s="7">
        <f t="shared" si="7"/>
        <v>5.8823529411764705E-2</v>
      </c>
      <c r="AQ43" s="6">
        <v>2</v>
      </c>
      <c r="AR43" s="6">
        <v>10</v>
      </c>
      <c r="AS43" s="6">
        <v>5</v>
      </c>
      <c r="AT43" s="6">
        <v>0</v>
      </c>
    </row>
    <row r="44" spans="1:46" x14ac:dyDescent="0.25">
      <c r="A44" t="s">
        <v>28</v>
      </c>
      <c r="B44" t="s">
        <v>84</v>
      </c>
      <c r="C44" s="2">
        <v>34</v>
      </c>
      <c r="D44">
        <v>3.09</v>
      </c>
      <c r="E44">
        <v>17</v>
      </c>
      <c r="F44">
        <v>9</v>
      </c>
      <c r="G44">
        <v>6</v>
      </c>
      <c r="H44">
        <v>1</v>
      </c>
      <c r="I44">
        <v>1</v>
      </c>
      <c r="J44">
        <v>0</v>
      </c>
      <c r="K44">
        <v>5</v>
      </c>
      <c r="L44">
        <v>1</v>
      </c>
      <c r="M44">
        <v>0</v>
      </c>
      <c r="N44">
        <v>0</v>
      </c>
      <c r="O44">
        <v>0</v>
      </c>
      <c r="P44">
        <v>4</v>
      </c>
      <c r="Q44">
        <v>1</v>
      </c>
      <c r="R44">
        <v>0</v>
      </c>
      <c r="S44">
        <v>1</v>
      </c>
      <c r="T44">
        <v>0</v>
      </c>
      <c r="U44">
        <v>3</v>
      </c>
      <c r="V44">
        <v>2</v>
      </c>
      <c r="W44">
        <v>0</v>
      </c>
      <c r="X44">
        <v>0</v>
      </c>
      <c r="Y44">
        <v>0</v>
      </c>
      <c r="Z44">
        <v>0</v>
      </c>
      <c r="AA44">
        <v>6</v>
      </c>
      <c r="AB44">
        <v>4</v>
      </c>
      <c r="AC44">
        <v>5</v>
      </c>
      <c r="AD44" s="6">
        <v>1</v>
      </c>
      <c r="AE44">
        <v>1</v>
      </c>
      <c r="AF44">
        <v>0</v>
      </c>
      <c r="AG44">
        <v>0</v>
      </c>
      <c r="AH44">
        <v>0</v>
      </c>
      <c r="AI44">
        <v>14</v>
      </c>
      <c r="AJ44">
        <v>3</v>
      </c>
      <c r="AK44">
        <v>0</v>
      </c>
      <c r="AL44" s="1">
        <f t="shared" si="4"/>
        <v>2</v>
      </c>
      <c r="AN44" s="2">
        <f t="shared" si="5"/>
        <v>4.666666666666667</v>
      </c>
      <c r="AO44" s="7">
        <f t="shared" si="6"/>
        <v>0.35294117647058826</v>
      </c>
      <c r="AP44" s="7">
        <f t="shared" si="7"/>
        <v>0.23529411764705882</v>
      </c>
      <c r="AQ44" s="6">
        <v>6</v>
      </c>
      <c r="AR44" s="6">
        <v>9</v>
      </c>
      <c r="AS44" s="6">
        <v>2</v>
      </c>
      <c r="AT44" s="6">
        <v>0</v>
      </c>
    </row>
    <row r="45" spans="1:46" x14ac:dyDescent="0.25">
      <c r="A45" t="s">
        <v>40</v>
      </c>
      <c r="B45" t="s">
        <v>81</v>
      </c>
      <c r="C45" s="2">
        <v>33.799999999999997</v>
      </c>
      <c r="D45">
        <v>2.86</v>
      </c>
      <c r="E45">
        <v>6</v>
      </c>
      <c r="F45">
        <v>2</v>
      </c>
      <c r="G45">
        <v>2</v>
      </c>
      <c r="H45">
        <v>0</v>
      </c>
      <c r="I45">
        <v>2</v>
      </c>
      <c r="J45">
        <v>0</v>
      </c>
      <c r="K45">
        <v>1</v>
      </c>
      <c r="L45">
        <v>1</v>
      </c>
      <c r="M45">
        <v>0</v>
      </c>
      <c r="N45">
        <v>0</v>
      </c>
      <c r="O45">
        <v>0</v>
      </c>
      <c r="P45">
        <v>0</v>
      </c>
      <c r="Q45">
        <v>1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1</v>
      </c>
      <c r="Y45">
        <v>2</v>
      </c>
      <c r="Z45">
        <v>0</v>
      </c>
      <c r="AA45">
        <v>5</v>
      </c>
      <c r="AB45">
        <v>0</v>
      </c>
      <c r="AC45">
        <v>0</v>
      </c>
      <c r="AD45" s="6">
        <v>0</v>
      </c>
      <c r="AE45">
        <v>0</v>
      </c>
      <c r="AF45">
        <v>0</v>
      </c>
      <c r="AG45">
        <v>1</v>
      </c>
      <c r="AH45">
        <v>0</v>
      </c>
      <c r="AI45">
        <v>6</v>
      </c>
      <c r="AJ45">
        <v>0</v>
      </c>
      <c r="AK45">
        <v>0</v>
      </c>
      <c r="AL45" s="1">
        <f t="shared" si="4"/>
        <v>5.6333333333333329</v>
      </c>
      <c r="AN45" s="2" t="e">
        <f t="shared" si="5"/>
        <v>#DIV/0!</v>
      </c>
      <c r="AO45" s="7">
        <f t="shared" si="6"/>
        <v>0.33333333333333331</v>
      </c>
      <c r="AP45" s="7">
        <f t="shared" si="7"/>
        <v>0</v>
      </c>
      <c r="AQ45" s="6">
        <v>4</v>
      </c>
      <c r="AR45" s="6">
        <v>1</v>
      </c>
      <c r="AS45" s="6">
        <v>1</v>
      </c>
      <c r="AT45" s="6">
        <v>0</v>
      </c>
    </row>
    <row r="46" spans="1:46" x14ac:dyDescent="0.25">
      <c r="A46" t="s">
        <v>50</v>
      </c>
      <c r="B46" t="s">
        <v>87</v>
      </c>
      <c r="C46" s="2">
        <v>0</v>
      </c>
      <c r="D46">
        <v>0</v>
      </c>
      <c r="E46">
        <v>3</v>
      </c>
      <c r="F46">
        <v>2</v>
      </c>
      <c r="G46">
        <v>1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1</v>
      </c>
      <c r="AB46">
        <v>0</v>
      </c>
      <c r="AC46">
        <v>1</v>
      </c>
      <c r="AD46" s="6">
        <v>0</v>
      </c>
      <c r="AE46">
        <v>0</v>
      </c>
      <c r="AF46">
        <v>1</v>
      </c>
      <c r="AG46">
        <v>0</v>
      </c>
      <c r="AH46">
        <v>0</v>
      </c>
      <c r="AI46">
        <v>2</v>
      </c>
      <c r="AJ46">
        <v>1</v>
      </c>
      <c r="AK46">
        <v>0</v>
      </c>
      <c r="AL46" s="1">
        <f t="shared" si="4"/>
        <v>0</v>
      </c>
      <c r="AN46" s="2">
        <f t="shared" si="5"/>
        <v>2</v>
      </c>
      <c r="AO46" s="7">
        <f t="shared" si="6"/>
        <v>0.33333333333333331</v>
      </c>
      <c r="AP46" s="7">
        <f t="shared" si="7"/>
        <v>0</v>
      </c>
      <c r="AQ46" s="6">
        <v>0</v>
      </c>
      <c r="AR46" s="6">
        <v>3</v>
      </c>
      <c r="AS46" s="6">
        <v>0</v>
      </c>
      <c r="AT46" s="6">
        <v>0</v>
      </c>
    </row>
    <row r="47" spans="1:46" x14ac:dyDescent="0.25">
      <c r="A47" t="s">
        <v>31</v>
      </c>
      <c r="B47" t="s">
        <v>77</v>
      </c>
      <c r="C47" s="2">
        <v>43.2</v>
      </c>
      <c r="D47">
        <v>2.94</v>
      </c>
      <c r="E47">
        <v>16</v>
      </c>
      <c r="F47">
        <v>3</v>
      </c>
      <c r="G47">
        <v>5</v>
      </c>
      <c r="H47">
        <v>0</v>
      </c>
      <c r="I47">
        <v>7</v>
      </c>
      <c r="J47">
        <v>1</v>
      </c>
      <c r="K47">
        <v>0</v>
      </c>
      <c r="L47">
        <v>3</v>
      </c>
      <c r="M47">
        <v>7</v>
      </c>
      <c r="N47">
        <v>0</v>
      </c>
      <c r="O47">
        <v>0</v>
      </c>
      <c r="P47">
        <v>2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3</v>
      </c>
      <c r="Y47">
        <v>0</v>
      </c>
      <c r="Z47">
        <v>1</v>
      </c>
      <c r="AA47">
        <v>0</v>
      </c>
      <c r="AB47">
        <v>0</v>
      </c>
      <c r="AC47">
        <v>0</v>
      </c>
      <c r="AD47" s="6">
        <v>0</v>
      </c>
      <c r="AE47">
        <v>0</v>
      </c>
      <c r="AF47">
        <v>0</v>
      </c>
      <c r="AG47">
        <v>0</v>
      </c>
      <c r="AH47">
        <v>16</v>
      </c>
      <c r="AI47">
        <v>16</v>
      </c>
      <c r="AJ47">
        <v>0</v>
      </c>
      <c r="AK47">
        <v>0</v>
      </c>
      <c r="AL47" s="1">
        <f t="shared" si="4"/>
        <v>2.7</v>
      </c>
      <c r="AN47" s="2" t="e">
        <f t="shared" si="5"/>
        <v>#DIV/0!</v>
      </c>
      <c r="AO47" s="7">
        <f t="shared" si="6"/>
        <v>0.33333333333333331</v>
      </c>
      <c r="AP47" s="7" t="e">
        <f t="shared" si="7"/>
        <v>#DIV/0!</v>
      </c>
      <c r="AQ47" s="6">
        <v>10</v>
      </c>
      <c r="AR47" s="6">
        <v>2</v>
      </c>
      <c r="AS47" s="6">
        <v>3</v>
      </c>
      <c r="AT47" s="6">
        <v>1</v>
      </c>
    </row>
    <row r="48" spans="1:46" x14ac:dyDescent="0.25">
      <c r="A48" t="s">
        <v>37</v>
      </c>
      <c r="B48" t="s">
        <v>78</v>
      </c>
      <c r="C48" s="2">
        <v>26.5</v>
      </c>
      <c r="D48">
        <v>3</v>
      </c>
      <c r="E48">
        <v>13</v>
      </c>
      <c r="F48">
        <v>5</v>
      </c>
      <c r="G48">
        <v>4</v>
      </c>
      <c r="H48">
        <v>0</v>
      </c>
      <c r="I48">
        <v>4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13</v>
      </c>
      <c r="AA48">
        <v>4</v>
      </c>
      <c r="AB48">
        <v>1</v>
      </c>
      <c r="AC48">
        <v>3</v>
      </c>
      <c r="AD48" s="6">
        <v>2</v>
      </c>
      <c r="AE48">
        <v>1</v>
      </c>
      <c r="AF48">
        <v>0</v>
      </c>
      <c r="AG48">
        <v>1</v>
      </c>
      <c r="AH48">
        <v>1</v>
      </c>
      <c r="AI48">
        <v>5</v>
      </c>
      <c r="AJ48">
        <v>2</v>
      </c>
      <c r="AK48">
        <v>6</v>
      </c>
      <c r="AL48" s="1">
        <f t="shared" si="4"/>
        <v>2.0384615384615383</v>
      </c>
      <c r="AN48" s="2">
        <f t="shared" si="5"/>
        <v>2.5</v>
      </c>
      <c r="AO48" s="7">
        <f t="shared" si="6"/>
        <v>0.30769230769230771</v>
      </c>
      <c r="AP48" s="7">
        <f t="shared" si="7"/>
        <v>8.3333333333333329E-2</v>
      </c>
      <c r="AQ48" s="6">
        <v>0</v>
      </c>
      <c r="AR48" s="6">
        <v>0</v>
      </c>
      <c r="AS48" s="6">
        <v>0</v>
      </c>
      <c r="AT48" s="6">
        <v>13</v>
      </c>
    </row>
    <row r="49" spans="1:46" x14ac:dyDescent="0.25">
      <c r="A49" t="s">
        <v>32</v>
      </c>
      <c r="B49" t="s">
        <v>87</v>
      </c>
      <c r="C49" s="2">
        <v>32.9</v>
      </c>
      <c r="D49">
        <v>3.16</v>
      </c>
      <c r="E49">
        <v>16</v>
      </c>
      <c r="F49">
        <v>10</v>
      </c>
      <c r="G49">
        <v>4</v>
      </c>
      <c r="H49">
        <v>0</v>
      </c>
      <c r="I49">
        <v>1</v>
      </c>
      <c r="J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1</v>
      </c>
      <c r="R49">
        <v>3</v>
      </c>
      <c r="S49">
        <v>5</v>
      </c>
      <c r="T49">
        <v>3</v>
      </c>
      <c r="U49">
        <v>0</v>
      </c>
      <c r="V49">
        <v>4</v>
      </c>
      <c r="W49">
        <v>0</v>
      </c>
      <c r="X49">
        <v>0</v>
      </c>
      <c r="Y49">
        <v>0</v>
      </c>
      <c r="Z49">
        <v>0</v>
      </c>
      <c r="AA49">
        <v>2</v>
      </c>
      <c r="AB49">
        <v>3</v>
      </c>
      <c r="AC49">
        <v>4</v>
      </c>
      <c r="AD49" s="6">
        <v>0</v>
      </c>
      <c r="AE49">
        <v>0</v>
      </c>
      <c r="AF49">
        <v>2</v>
      </c>
      <c r="AG49">
        <v>1</v>
      </c>
      <c r="AH49">
        <v>4</v>
      </c>
      <c r="AI49">
        <v>11</v>
      </c>
      <c r="AJ49">
        <v>5</v>
      </c>
      <c r="AK49">
        <v>0</v>
      </c>
      <c r="AL49" s="1">
        <f t="shared" si="4"/>
        <v>2.0562499999999999</v>
      </c>
      <c r="AN49" s="2">
        <f t="shared" si="5"/>
        <v>2.2000000000000002</v>
      </c>
      <c r="AO49" s="7">
        <f t="shared" si="6"/>
        <v>0.26666666666666666</v>
      </c>
      <c r="AP49" s="7">
        <f t="shared" si="7"/>
        <v>0.25</v>
      </c>
      <c r="AQ49" s="6">
        <v>0</v>
      </c>
      <c r="AR49" s="6">
        <v>12</v>
      </c>
      <c r="AS49" s="6">
        <v>4</v>
      </c>
      <c r="AT49" s="6">
        <v>0</v>
      </c>
    </row>
    <row r="50" spans="1:46" x14ac:dyDescent="0.25">
      <c r="A50" t="s">
        <v>45</v>
      </c>
      <c r="B50" t="s">
        <v>85</v>
      </c>
      <c r="C50" s="2">
        <v>14</v>
      </c>
      <c r="D50">
        <v>2.5</v>
      </c>
      <c r="E50">
        <v>4</v>
      </c>
      <c r="F50">
        <v>2</v>
      </c>
      <c r="G50">
        <v>1</v>
      </c>
      <c r="H50">
        <v>0</v>
      </c>
      <c r="I50">
        <v>1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3</v>
      </c>
      <c r="Q50">
        <v>0</v>
      </c>
      <c r="R50">
        <v>0</v>
      </c>
      <c r="S50">
        <v>0</v>
      </c>
      <c r="T50">
        <v>0</v>
      </c>
      <c r="U50">
        <v>0</v>
      </c>
      <c r="V50">
        <v>1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s="6">
        <v>2</v>
      </c>
      <c r="AE50">
        <v>0</v>
      </c>
      <c r="AF50">
        <v>0</v>
      </c>
      <c r="AG50">
        <v>1</v>
      </c>
      <c r="AH50">
        <v>1</v>
      </c>
      <c r="AI50">
        <v>4</v>
      </c>
      <c r="AJ50">
        <v>0</v>
      </c>
      <c r="AK50">
        <v>0</v>
      </c>
      <c r="AL50" s="1">
        <f t="shared" si="4"/>
        <v>3.5</v>
      </c>
      <c r="AN50" s="2" t="e">
        <f t="shared" si="5"/>
        <v>#DIV/0!</v>
      </c>
      <c r="AO50" s="7">
        <f t="shared" si="6"/>
        <v>0.25</v>
      </c>
      <c r="AP50" s="7">
        <f t="shared" si="7"/>
        <v>0</v>
      </c>
      <c r="AQ50" s="6">
        <v>0</v>
      </c>
      <c r="AR50" s="6">
        <v>3</v>
      </c>
      <c r="AS50" s="6">
        <v>1</v>
      </c>
      <c r="AT50" s="6">
        <v>0</v>
      </c>
    </row>
    <row r="51" spans="1:46" x14ac:dyDescent="0.25">
      <c r="A51" t="s">
        <v>44</v>
      </c>
      <c r="B51" t="s">
        <v>81</v>
      </c>
      <c r="C51" s="2">
        <v>23.6</v>
      </c>
      <c r="D51">
        <v>2.69</v>
      </c>
      <c r="E51">
        <v>4</v>
      </c>
      <c r="F51">
        <v>1</v>
      </c>
      <c r="G51">
        <v>1</v>
      </c>
      <c r="H51">
        <v>0</v>
      </c>
      <c r="I51">
        <v>2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1</v>
      </c>
      <c r="Q51">
        <v>0</v>
      </c>
      <c r="R51">
        <v>1</v>
      </c>
      <c r="S51">
        <v>0</v>
      </c>
      <c r="T51">
        <v>0</v>
      </c>
      <c r="U51">
        <v>0</v>
      </c>
      <c r="V51">
        <v>0</v>
      </c>
      <c r="W51">
        <v>1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 s="6">
        <v>0</v>
      </c>
      <c r="AE51">
        <v>0</v>
      </c>
      <c r="AF51">
        <v>0</v>
      </c>
      <c r="AG51">
        <v>0</v>
      </c>
      <c r="AH51">
        <v>4</v>
      </c>
      <c r="AI51">
        <v>4</v>
      </c>
      <c r="AJ51">
        <v>0</v>
      </c>
      <c r="AK51">
        <v>0</v>
      </c>
      <c r="AL51" s="1">
        <f t="shared" si="4"/>
        <v>5.9</v>
      </c>
      <c r="AN51" s="2" t="e">
        <f t="shared" si="5"/>
        <v>#DIV/0!</v>
      </c>
      <c r="AO51" s="7">
        <f t="shared" si="6"/>
        <v>0.25</v>
      </c>
      <c r="AP51" s="7" t="e">
        <f t="shared" si="7"/>
        <v>#DIV/0!</v>
      </c>
      <c r="AQ51" s="6">
        <v>1</v>
      </c>
      <c r="AR51" s="6">
        <v>2</v>
      </c>
      <c r="AS51" s="6">
        <v>1</v>
      </c>
      <c r="AT51" s="6">
        <v>0</v>
      </c>
    </row>
    <row r="52" spans="1:46" x14ac:dyDescent="0.25">
      <c r="A52" t="s">
        <v>18</v>
      </c>
      <c r="B52" t="s">
        <v>78</v>
      </c>
      <c r="C52" s="2">
        <v>148.6</v>
      </c>
      <c r="D52">
        <v>3.55</v>
      </c>
      <c r="E52">
        <v>90</v>
      </c>
      <c r="F52">
        <v>11</v>
      </c>
      <c r="G52">
        <v>16</v>
      </c>
      <c r="H52">
        <v>6</v>
      </c>
      <c r="I52">
        <v>20</v>
      </c>
      <c r="J52">
        <v>37</v>
      </c>
      <c r="K52">
        <v>6</v>
      </c>
      <c r="L52">
        <v>6</v>
      </c>
      <c r="M52">
        <v>3</v>
      </c>
      <c r="N52">
        <v>3</v>
      </c>
      <c r="O52">
        <v>1</v>
      </c>
      <c r="P52">
        <v>4</v>
      </c>
      <c r="Q52">
        <v>5</v>
      </c>
      <c r="R52">
        <v>2</v>
      </c>
      <c r="S52">
        <v>12</v>
      </c>
      <c r="T52">
        <v>1</v>
      </c>
      <c r="U52">
        <v>1</v>
      </c>
      <c r="V52">
        <v>18</v>
      </c>
      <c r="W52">
        <v>11</v>
      </c>
      <c r="X52">
        <v>3</v>
      </c>
      <c r="Y52">
        <v>2</v>
      </c>
      <c r="Z52">
        <v>12</v>
      </c>
      <c r="AA52">
        <v>5</v>
      </c>
      <c r="AB52">
        <v>9</v>
      </c>
      <c r="AC52">
        <v>8</v>
      </c>
      <c r="AD52" s="6">
        <v>8</v>
      </c>
      <c r="AE52">
        <v>1</v>
      </c>
      <c r="AF52">
        <v>1</v>
      </c>
      <c r="AG52">
        <v>4</v>
      </c>
      <c r="AH52">
        <v>55</v>
      </c>
      <c r="AI52">
        <v>72</v>
      </c>
      <c r="AJ52">
        <v>15</v>
      </c>
      <c r="AK52">
        <v>3</v>
      </c>
      <c r="AL52" s="1">
        <f t="shared" si="4"/>
        <v>1.651111111111111</v>
      </c>
      <c r="AM52" s="1">
        <f>(148.6/90)</f>
        <v>1.651111111111111</v>
      </c>
      <c r="AN52" s="2">
        <f t="shared" si="5"/>
        <v>4.8</v>
      </c>
      <c r="AO52" s="7">
        <f t="shared" si="6"/>
        <v>0.30188679245283018</v>
      </c>
      <c r="AP52" s="7">
        <f t="shared" si="7"/>
        <v>0.25714285714285712</v>
      </c>
      <c r="AQ52" s="6">
        <v>21</v>
      </c>
      <c r="AR52" s="6">
        <v>25</v>
      </c>
      <c r="AS52" s="6">
        <v>32</v>
      </c>
      <c r="AT52" s="6">
        <v>12</v>
      </c>
    </row>
    <row r="53" spans="1:46" x14ac:dyDescent="0.25">
      <c r="A53" t="s">
        <v>30</v>
      </c>
      <c r="B53" t="s">
        <v>87</v>
      </c>
      <c r="C53" s="2">
        <v>43</v>
      </c>
      <c r="D53">
        <v>3.08</v>
      </c>
      <c r="E53">
        <v>16</v>
      </c>
      <c r="F53">
        <v>5</v>
      </c>
      <c r="G53">
        <v>2</v>
      </c>
      <c r="H53">
        <v>0</v>
      </c>
      <c r="I53">
        <v>3</v>
      </c>
      <c r="J53">
        <v>6</v>
      </c>
      <c r="K53">
        <v>2</v>
      </c>
      <c r="L53">
        <v>0</v>
      </c>
      <c r="M53">
        <v>0</v>
      </c>
      <c r="N53">
        <v>0</v>
      </c>
      <c r="O53">
        <v>1</v>
      </c>
      <c r="P53">
        <v>0</v>
      </c>
      <c r="Q53">
        <v>2</v>
      </c>
      <c r="R53">
        <v>0</v>
      </c>
      <c r="S53">
        <v>1</v>
      </c>
      <c r="T53">
        <v>3</v>
      </c>
      <c r="U53">
        <v>0</v>
      </c>
      <c r="V53">
        <v>7</v>
      </c>
      <c r="W53">
        <v>0</v>
      </c>
      <c r="X53">
        <v>0</v>
      </c>
      <c r="Y53">
        <v>0</v>
      </c>
      <c r="Z53">
        <v>0</v>
      </c>
      <c r="AA53">
        <v>8</v>
      </c>
      <c r="AB53">
        <v>0</v>
      </c>
      <c r="AC53">
        <v>1</v>
      </c>
      <c r="AD53" s="6">
        <v>2</v>
      </c>
      <c r="AE53">
        <v>5</v>
      </c>
      <c r="AF53">
        <v>0</v>
      </c>
      <c r="AG53">
        <v>0</v>
      </c>
      <c r="AH53">
        <v>0</v>
      </c>
      <c r="AI53">
        <v>6</v>
      </c>
      <c r="AJ53">
        <v>4</v>
      </c>
      <c r="AK53">
        <v>6</v>
      </c>
      <c r="AL53" s="1">
        <f t="shared" si="4"/>
        <v>2.6875</v>
      </c>
      <c r="AN53" s="2">
        <f t="shared" si="5"/>
        <v>1.5</v>
      </c>
      <c r="AO53" s="7">
        <f t="shared" si="6"/>
        <v>0.2</v>
      </c>
      <c r="AP53" s="7">
        <f t="shared" si="7"/>
        <v>0</v>
      </c>
      <c r="AQ53" s="6">
        <v>3</v>
      </c>
      <c r="AR53" s="6">
        <v>6</v>
      </c>
      <c r="AS53" s="6">
        <v>7</v>
      </c>
      <c r="AT53" s="6">
        <v>0</v>
      </c>
    </row>
    <row r="54" spans="1:46" x14ac:dyDescent="0.25">
      <c r="A54" t="s">
        <v>53</v>
      </c>
      <c r="B54" t="s">
        <v>78</v>
      </c>
      <c r="C54" s="2">
        <v>20</v>
      </c>
      <c r="D54">
        <v>2.8</v>
      </c>
      <c r="E54">
        <v>2</v>
      </c>
      <c r="F54">
        <v>1</v>
      </c>
      <c r="G54">
        <v>0</v>
      </c>
      <c r="H54">
        <v>0</v>
      </c>
      <c r="I54">
        <v>1</v>
      </c>
      <c r="J54">
        <v>0</v>
      </c>
      <c r="K54">
        <v>0</v>
      </c>
      <c r="L54">
        <v>0</v>
      </c>
      <c r="M54">
        <v>0</v>
      </c>
      <c r="N54">
        <v>0</v>
      </c>
      <c r="O54">
        <v>1</v>
      </c>
      <c r="P54">
        <v>0</v>
      </c>
      <c r="Q54">
        <v>0</v>
      </c>
      <c r="R54">
        <v>1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 s="6">
        <v>1</v>
      </c>
      <c r="AE54">
        <v>0</v>
      </c>
      <c r="AF54">
        <v>0</v>
      </c>
      <c r="AG54">
        <v>1</v>
      </c>
      <c r="AH54">
        <v>0</v>
      </c>
      <c r="AI54">
        <v>2</v>
      </c>
      <c r="AJ54">
        <v>0</v>
      </c>
      <c r="AK54">
        <v>0</v>
      </c>
      <c r="AL54" s="1">
        <f t="shared" si="4"/>
        <v>10</v>
      </c>
      <c r="AN54" s="2" t="e">
        <f t="shared" si="5"/>
        <v>#DIV/0!</v>
      </c>
      <c r="AO54" s="7">
        <f t="shared" si="6"/>
        <v>0</v>
      </c>
      <c r="AP54" s="7">
        <f t="shared" si="7"/>
        <v>0</v>
      </c>
      <c r="AQ54" s="6">
        <v>1</v>
      </c>
      <c r="AR54" s="6">
        <v>1</v>
      </c>
      <c r="AS54" s="6">
        <v>0</v>
      </c>
      <c r="AT54" s="6">
        <v>0</v>
      </c>
    </row>
    <row r="55" spans="1:46" x14ac:dyDescent="0.25">
      <c r="A55" t="s">
        <v>59</v>
      </c>
      <c r="B55" t="s">
        <v>79</v>
      </c>
      <c r="C55" s="2">
        <v>14.4</v>
      </c>
      <c r="D55">
        <v>2.42</v>
      </c>
      <c r="E55">
        <v>1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1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1</v>
      </c>
      <c r="AB55">
        <v>0</v>
      </c>
      <c r="AC55">
        <v>0</v>
      </c>
      <c r="AD55" s="6">
        <v>0</v>
      </c>
      <c r="AE55">
        <v>0</v>
      </c>
      <c r="AF55">
        <v>0</v>
      </c>
      <c r="AG55">
        <v>0</v>
      </c>
      <c r="AH55">
        <v>0</v>
      </c>
      <c r="AI55">
        <v>1</v>
      </c>
      <c r="AJ55">
        <v>0</v>
      </c>
      <c r="AK55">
        <v>0</v>
      </c>
      <c r="AL55" s="1">
        <f t="shared" si="4"/>
        <v>14.4</v>
      </c>
      <c r="AN55" s="2" t="e">
        <f t="shared" si="5"/>
        <v>#DIV/0!</v>
      </c>
      <c r="AO55" s="7">
        <f t="shared" si="6"/>
        <v>0</v>
      </c>
      <c r="AP55" s="7">
        <f t="shared" si="7"/>
        <v>0</v>
      </c>
      <c r="AQ55" s="6">
        <v>0</v>
      </c>
      <c r="AR55" s="6">
        <v>1</v>
      </c>
      <c r="AS55" s="6">
        <v>0</v>
      </c>
      <c r="AT55" s="6">
        <v>0</v>
      </c>
    </row>
    <row r="56" spans="1:46" x14ac:dyDescent="0.25">
      <c r="A56" t="s">
        <v>36</v>
      </c>
      <c r="B56" t="s">
        <v>85</v>
      </c>
      <c r="C56" s="2">
        <v>20.399999999999999</v>
      </c>
      <c r="D56">
        <v>3.16</v>
      </c>
      <c r="E56">
        <v>14</v>
      </c>
      <c r="F56">
        <v>0</v>
      </c>
      <c r="G56">
        <v>0</v>
      </c>
      <c r="H56">
        <v>0</v>
      </c>
      <c r="I56">
        <v>1</v>
      </c>
      <c r="J56">
        <v>13</v>
      </c>
      <c r="K56">
        <v>0</v>
      </c>
      <c r="L56">
        <v>0</v>
      </c>
      <c r="M56">
        <v>0</v>
      </c>
      <c r="N56">
        <v>0</v>
      </c>
      <c r="O56">
        <v>0</v>
      </c>
      <c r="P56">
        <v>1</v>
      </c>
      <c r="Q56">
        <v>1</v>
      </c>
      <c r="R56">
        <v>0</v>
      </c>
      <c r="S56">
        <v>0</v>
      </c>
      <c r="T56">
        <v>0</v>
      </c>
      <c r="U56">
        <v>0</v>
      </c>
      <c r="V56">
        <v>0</v>
      </c>
      <c r="W56">
        <v>1</v>
      </c>
      <c r="X56">
        <v>0</v>
      </c>
      <c r="Y56">
        <v>0</v>
      </c>
      <c r="Z56">
        <v>11</v>
      </c>
      <c r="AA56">
        <v>0</v>
      </c>
      <c r="AB56">
        <v>0</v>
      </c>
      <c r="AC56">
        <v>1</v>
      </c>
      <c r="AD56" s="6">
        <v>0</v>
      </c>
      <c r="AE56">
        <v>0</v>
      </c>
      <c r="AF56">
        <v>0</v>
      </c>
      <c r="AG56">
        <v>0</v>
      </c>
      <c r="AH56">
        <v>13</v>
      </c>
      <c r="AI56">
        <v>10</v>
      </c>
      <c r="AJ56">
        <v>4</v>
      </c>
      <c r="AK56">
        <v>0</v>
      </c>
      <c r="AL56" s="1">
        <f t="shared" si="4"/>
        <v>1.4571428571428571</v>
      </c>
      <c r="AN56" s="2">
        <f t="shared" si="5"/>
        <v>2.5</v>
      </c>
      <c r="AO56" s="7">
        <f t="shared" si="6"/>
        <v>0</v>
      </c>
      <c r="AP56" s="7">
        <f t="shared" si="7"/>
        <v>0</v>
      </c>
      <c r="AQ56" s="6">
        <v>0</v>
      </c>
      <c r="AR56" s="6">
        <v>2</v>
      </c>
      <c r="AS56" s="6">
        <v>1</v>
      </c>
      <c r="AT56" s="6">
        <v>11</v>
      </c>
    </row>
    <row r="57" spans="1:46" x14ac:dyDescent="0.25">
      <c r="A57" t="s">
        <v>47</v>
      </c>
      <c r="B57" t="s">
        <v>86</v>
      </c>
      <c r="C57" s="2">
        <v>10.75</v>
      </c>
      <c r="D57">
        <v>2.57</v>
      </c>
      <c r="E57">
        <v>3</v>
      </c>
      <c r="F57">
        <v>0</v>
      </c>
      <c r="G57">
        <v>0</v>
      </c>
      <c r="H57">
        <v>0</v>
      </c>
      <c r="I57">
        <v>3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3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3</v>
      </c>
      <c r="AB57">
        <v>0</v>
      </c>
      <c r="AC57">
        <v>0</v>
      </c>
      <c r="AD57" s="6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2</v>
      </c>
      <c r="AK57">
        <v>0</v>
      </c>
      <c r="AL57" s="1">
        <f t="shared" si="4"/>
        <v>3.5833333333333335</v>
      </c>
      <c r="AN57" s="2">
        <f t="shared" si="5"/>
        <v>0.5</v>
      </c>
      <c r="AO57" s="7">
        <f t="shared" si="6"/>
        <v>0</v>
      </c>
      <c r="AP57" s="7">
        <f t="shared" si="7"/>
        <v>0</v>
      </c>
      <c r="AQ57" s="6">
        <v>0</v>
      </c>
      <c r="AR57" s="6">
        <v>3</v>
      </c>
      <c r="AS57" s="6">
        <v>0</v>
      </c>
      <c r="AT57" s="6">
        <v>0</v>
      </c>
    </row>
    <row r="58" spans="1:46" x14ac:dyDescent="0.25">
      <c r="A58" t="s">
        <v>60</v>
      </c>
      <c r="B58" t="s">
        <v>88</v>
      </c>
      <c r="C58" s="2">
        <v>12</v>
      </c>
      <c r="D58">
        <v>2.7</v>
      </c>
      <c r="E58">
        <v>1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1</v>
      </c>
      <c r="W58">
        <v>0</v>
      </c>
      <c r="X58">
        <v>0</v>
      </c>
      <c r="Y58">
        <v>0</v>
      </c>
      <c r="Z58">
        <v>0</v>
      </c>
      <c r="AA58">
        <v>1</v>
      </c>
      <c r="AB58">
        <v>0</v>
      </c>
      <c r="AC58">
        <v>0</v>
      </c>
      <c r="AD58" s="6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1</v>
      </c>
      <c r="AK58">
        <v>0</v>
      </c>
      <c r="AL58" s="1">
        <f t="shared" si="4"/>
        <v>12</v>
      </c>
      <c r="AN58" s="2">
        <f t="shared" si="5"/>
        <v>0</v>
      </c>
      <c r="AO58" s="7">
        <f t="shared" si="6"/>
        <v>0</v>
      </c>
      <c r="AP58" s="7">
        <f t="shared" si="7"/>
        <v>0</v>
      </c>
      <c r="AQ58" s="6">
        <v>0</v>
      </c>
      <c r="AR58" s="6">
        <v>0</v>
      </c>
      <c r="AS58" s="6">
        <v>1</v>
      </c>
      <c r="AT58" s="6">
        <v>0</v>
      </c>
    </row>
    <row r="59" spans="1:46" x14ac:dyDescent="0.25">
      <c r="A59" t="s">
        <v>52</v>
      </c>
      <c r="B59" t="s">
        <v>78</v>
      </c>
      <c r="C59" s="2">
        <v>11</v>
      </c>
      <c r="D59">
        <v>2.68</v>
      </c>
      <c r="E59">
        <v>2</v>
      </c>
      <c r="F59">
        <v>0</v>
      </c>
      <c r="G59">
        <v>0</v>
      </c>
      <c r="H59">
        <v>0</v>
      </c>
      <c r="I59">
        <v>1</v>
      </c>
      <c r="J59">
        <v>1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</v>
      </c>
      <c r="AA59">
        <v>0</v>
      </c>
      <c r="AB59">
        <v>0</v>
      </c>
      <c r="AC59">
        <v>0</v>
      </c>
      <c r="AD59" s="6">
        <v>0</v>
      </c>
      <c r="AE59">
        <v>0</v>
      </c>
      <c r="AF59">
        <v>0</v>
      </c>
      <c r="AG59">
        <v>0</v>
      </c>
      <c r="AH59">
        <v>2</v>
      </c>
      <c r="AI59">
        <v>1</v>
      </c>
      <c r="AJ59">
        <v>0</v>
      </c>
      <c r="AK59">
        <v>1</v>
      </c>
      <c r="AL59" s="1">
        <f t="shared" si="4"/>
        <v>5.5</v>
      </c>
      <c r="AN59" s="2" t="e">
        <f t="shared" si="5"/>
        <v>#DIV/0!</v>
      </c>
      <c r="AO59" s="7">
        <f t="shared" si="6"/>
        <v>0</v>
      </c>
      <c r="AP59" s="7" t="e">
        <f t="shared" si="7"/>
        <v>#DIV/0!</v>
      </c>
      <c r="AQ59" s="6">
        <v>0</v>
      </c>
      <c r="AR59" s="6">
        <v>1</v>
      </c>
      <c r="AS59" s="6">
        <v>0</v>
      </c>
      <c r="AT59" s="6">
        <v>1</v>
      </c>
    </row>
    <row r="60" spans="1:46" x14ac:dyDescent="0.25">
      <c r="A60" t="s">
        <v>57</v>
      </c>
      <c r="B60" t="s">
        <v>82</v>
      </c>
      <c r="C60" s="2">
        <v>8</v>
      </c>
      <c r="D60">
        <v>2.79</v>
      </c>
      <c r="E60">
        <v>1</v>
      </c>
      <c r="F60">
        <v>1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1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 s="6">
        <v>0</v>
      </c>
      <c r="AE60">
        <v>0</v>
      </c>
      <c r="AF60">
        <v>0</v>
      </c>
      <c r="AG60">
        <v>0</v>
      </c>
      <c r="AH60">
        <v>1</v>
      </c>
      <c r="AI60">
        <v>1</v>
      </c>
      <c r="AJ60">
        <v>0</v>
      </c>
      <c r="AK60">
        <v>0</v>
      </c>
      <c r="AL60" s="1">
        <f t="shared" si="4"/>
        <v>8</v>
      </c>
      <c r="AN60" s="2" t="e">
        <f t="shared" si="5"/>
        <v>#DIV/0!</v>
      </c>
      <c r="AO60" s="7">
        <f t="shared" si="6"/>
        <v>0</v>
      </c>
      <c r="AP60" s="7" t="e">
        <f t="shared" si="7"/>
        <v>#DIV/0!</v>
      </c>
      <c r="AQ60" s="6">
        <v>0</v>
      </c>
      <c r="AR60" s="6">
        <v>0</v>
      </c>
      <c r="AS60" s="6">
        <v>1</v>
      </c>
      <c r="AT60" s="6">
        <v>0</v>
      </c>
    </row>
    <row r="61" spans="1:46" ht="17.25" customHeight="1" x14ac:dyDescent="0.25">
      <c r="E61">
        <f>SUM(E2:E60)</f>
        <v>756</v>
      </c>
      <c r="F61">
        <f>SUM(F2:F60)</f>
        <v>130</v>
      </c>
      <c r="G61">
        <f>SUM(G2:G60)</f>
        <v>208</v>
      </c>
      <c r="H61">
        <f>SUM(H2:H60)</f>
        <v>25</v>
      </c>
      <c r="I61">
        <f>SUM(I2:I60)</f>
        <v>143</v>
      </c>
      <c r="J61">
        <f>SUM(J2:J60)</f>
        <v>250</v>
      </c>
      <c r="K61">
        <f t="shared" ref="K61:AH61" si="8">SUM(K2:K60)</f>
        <v>52</v>
      </c>
      <c r="L61">
        <f t="shared" si="8"/>
        <v>27</v>
      </c>
      <c r="M61">
        <f t="shared" si="8"/>
        <v>30</v>
      </c>
      <c r="N61">
        <f t="shared" si="8"/>
        <v>17</v>
      </c>
      <c r="O61">
        <f t="shared" si="8"/>
        <v>27</v>
      </c>
      <c r="P61">
        <f t="shared" si="8"/>
        <v>59</v>
      </c>
      <c r="Q61">
        <f t="shared" si="8"/>
        <v>41</v>
      </c>
      <c r="R61">
        <f t="shared" si="8"/>
        <v>26</v>
      </c>
      <c r="S61">
        <f t="shared" si="8"/>
        <v>40</v>
      </c>
      <c r="T61">
        <f t="shared" si="8"/>
        <v>27</v>
      </c>
      <c r="U61">
        <f t="shared" si="8"/>
        <v>15</v>
      </c>
      <c r="V61">
        <f t="shared" si="8"/>
        <v>102</v>
      </c>
      <c r="W61">
        <f t="shared" si="8"/>
        <v>28</v>
      </c>
      <c r="X61">
        <f t="shared" si="8"/>
        <v>28</v>
      </c>
      <c r="Y61">
        <f t="shared" si="8"/>
        <v>21</v>
      </c>
      <c r="Z61">
        <f t="shared" si="8"/>
        <v>214</v>
      </c>
      <c r="AA61">
        <f t="shared" si="8"/>
        <v>158.6</v>
      </c>
      <c r="AB61">
        <f t="shared" si="8"/>
        <v>83</v>
      </c>
      <c r="AC61">
        <f t="shared" si="8"/>
        <v>80.400000000000006</v>
      </c>
      <c r="AD61" s="6">
        <f t="shared" si="8"/>
        <v>78</v>
      </c>
      <c r="AE61" s="6">
        <f t="shared" si="8"/>
        <v>16</v>
      </c>
      <c r="AF61" s="6">
        <f t="shared" si="8"/>
        <v>18</v>
      </c>
      <c r="AG61" s="6">
        <f t="shared" si="8"/>
        <v>39</v>
      </c>
      <c r="AH61" s="6">
        <f t="shared" si="8"/>
        <v>284</v>
      </c>
    </row>
  </sheetData>
  <autoFilter ref="A1:AT55">
    <sortState ref="A2:AU61">
      <sortCondition descending="1" ref="AO1:AO55"/>
    </sortState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workbookViewId="0">
      <selection activeCell="K34" sqref="K34"/>
    </sheetView>
  </sheetViews>
  <sheetFormatPr defaultColWidth="11" defaultRowHeight="15.75" x14ac:dyDescent="0.25"/>
  <cols>
    <col min="1" max="1" width="8.375" customWidth="1"/>
    <col min="2" max="2" width="9.25" style="2" customWidth="1"/>
    <col min="3" max="3" width="6.125" customWidth="1"/>
  </cols>
  <sheetData>
    <row r="1" spans="1:3" x14ac:dyDescent="0.25">
      <c r="A1" t="s">
        <v>16</v>
      </c>
      <c r="B1" s="2" t="s">
        <v>5</v>
      </c>
      <c r="C1" t="s">
        <v>0</v>
      </c>
    </row>
    <row r="2" spans="1:3" x14ac:dyDescent="0.25">
      <c r="A2" t="s">
        <v>54</v>
      </c>
      <c r="B2" s="2">
        <v>0</v>
      </c>
      <c r="C2">
        <v>1</v>
      </c>
    </row>
    <row r="3" spans="1:3" x14ac:dyDescent="0.25">
      <c r="A3" t="s">
        <v>56</v>
      </c>
      <c r="B3" s="2">
        <v>0</v>
      </c>
      <c r="C3">
        <v>1</v>
      </c>
    </row>
    <row r="4" spans="1:3" x14ac:dyDescent="0.25">
      <c r="A4" t="s">
        <v>62</v>
      </c>
      <c r="B4" s="2">
        <v>0</v>
      </c>
      <c r="C4">
        <v>1</v>
      </c>
    </row>
    <row r="5" spans="1:3" x14ac:dyDescent="0.25">
      <c r="A5" t="s">
        <v>63</v>
      </c>
      <c r="B5" s="2">
        <v>0</v>
      </c>
      <c r="C5">
        <v>1</v>
      </c>
    </row>
    <row r="6" spans="1:3" x14ac:dyDescent="0.25">
      <c r="A6" t="s">
        <v>48</v>
      </c>
      <c r="B6" s="2">
        <v>0</v>
      </c>
      <c r="C6">
        <v>3</v>
      </c>
    </row>
    <row r="7" spans="1:3" x14ac:dyDescent="0.25">
      <c r="A7" t="s">
        <v>51</v>
      </c>
      <c r="B7" s="2">
        <v>0</v>
      </c>
      <c r="C7">
        <v>2</v>
      </c>
    </row>
    <row r="8" spans="1:3" x14ac:dyDescent="0.25">
      <c r="A8" t="s">
        <v>50</v>
      </c>
      <c r="B8" s="2">
        <v>0</v>
      </c>
      <c r="C8">
        <v>3</v>
      </c>
    </row>
    <row r="9" spans="1:3" x14ac:dyDescent="0.25">
      <c r="A9" t="s">
        <v>72</v>
      </c>
      <c r="B9" s="2">
        <v>3.9</v>
      </c>
      <c r="C9">
        <v>0</v>
      </c>
    </row>
    <row r="10" spans="1:3" x14ac:dyDescent="0.25">
      <c r="A10" t="s">
        <v>71</v>
      </c>
      <c r="B10" s="2">
        <v>5</v>
      </c>
      <c r="C10">
        <v>0</v>
      </c>
    </row>
    <row r="11" spans="1:3" x14ac:dyDescent="0.25">
      <c r="A11" t="s">
        <v>55</v>
      </c>
      <c r="B11" s="2">
        <v>6.75</v>
      </c>
      <c r="C11">
        <v>1</v>
      </c>
    </row>
    <row r="12" spans="1:3" x14ac:dyDescent="0.25">
      <c r="A12" t="s">
        <v>57</v>
      </c>
      <c r="B12" s="2">
        <v>8</v>
      </c>
      <c r="C12">
        <v>1</v>
      </c>
    </row>
    <row r="13" spans="1:3" x14ac:dyDescent="0.25">
      <c r="A13" t="s">
        <v>68</v>
      </c>
      <c r="B13" s="2">
        <v>9</v>
      </c>
      <c r="C13">
        <v>0</v>
      </c>
    </row>
    <row r="14" spans="1:3" x14ac:dyDescent="0.25">
      <c r="A14" t="s">
        <v>73</v>
      </c>
      <c r="B14" s="2">
        <v>9.1999999999999993</v>
      </c>
      <c r="C14">
        <v>0</v>
      </c>
    </row>
    <row r="15" spans="1:3" x14ac:dyDescent="0.25">
      <c r="A15" t="s">
        <v>47</v>
      </c>
      <c r="B15" s="2">
        <v>10.75</v>
      </c>
      <c r="C15">
        <v>3</v>
      </c>
    </row>
    <row r="16" spans="1:3" x14ac:dyDescent="0.25">
      <c r="A16" t="s">
        <v>52</v>
      </c>
      <c r="B16" s="2">
        <v>11</v>
      </c>
      <c r="C16">
        <v>2</v>
      </c>
    </row>
    <row r="17" spans="1:3" x14ac:dyDescent="0.25">
      <c r="A17" t="s">
        <v>60</v>
      </c>
      <c r="B17" s="2">
        <v>12</v>
      </c>
      <c r="C17">
        <v>1</v>
      </c>
    </row>
    <row r="18" spans="1:3" x14ac:dyDescent="0.25">
      <c r="A18" t="s">
        <v>69</v>
      </c>
      <c r="B18" s="2">
        <v>12.7</v>
      </c>
      <c r="C18">
        <v>0</v>
      </c>
    </row>
    <row r="19" spans="1:3" x14ac:dyDescent="0.25">
      <c r="A19" t="s">
        <v>61</v>
      </c>
      <c r="B19" s="2">
        <v>14</v>
      </c>
      <c r="C19">
        <v>1</v>
      </c>
    </row>
    <row r="20" spans="1:3" x14ac:dyDescent="0.25">
      <c r="A20" t="s">
        <v>45</v>
      </c>
      <c r="B20" s="2">
        <v>14</v>
      </c>
      <c r="C20">
        <v>4</v>
      </c>
    </row>
    <row r="21" spans="1:3" x14ac:dyDescent="0.25">
      <c r="A21" t="s">
        <v>59</v>
      </c>
      <c r="B21" s="2">
        <v>14.4</v>
      </c>
      <c r="C21">
        <v>1</v>
      </c>
    </row>
    <row r="22" spans="1:3" x14ac:dyDescent="0.25">
      <c r="A22" t="s">
        <v>75</v>
      </c>
      <c r="B22" s="2">
        <v>14.7</v>
      </c>
      <c r="C22">
        <v>0</v>
      </c>
    </row>
    <row r="23" spans="1:3" x14ac:dyDescent="0.25">
      <c r="A23" t="s">
        <v>67</v>
      </c>
      <c r="B23" s="2">
        <v>16.05</v>
      </c>
      <c r="C23">
        <v>0</v>
      </c>
    </row>
    <row r="24" spans="1:3" x14ac:dyDescent="0.25">
      <c r="A24" t="s">
        <v>58</v>
      </c>
      <c r="B24" s="2">
        <v>18.8</v>
      </c>
      <c r="C24">
        <v>1</v>
      </c>
    </row>
    <row r="25" spans="1:3" x14ac:dyDescent="0.25">
      <c r="A25" t="s">
        <v>53</v>
      </c>
      <c r="B25" s="2">
        <v>20</v>
      </c>
      <c r="C25">
        <v>2</v>
      </c>
    </row>
    <row r="26" spans="1:3" x14ac:dyDescent="0.25">
      <c r="A26" t="s">
        <v>36</v>
      </c>
      <c r="B26" s="2">
        <v>20.399999999999999</v>
      </c>
      <c r="C26">
        <v>14</v>
      </c>
    </row>
    <row r="27" spans="1:3" x14ac:dyDescent="0.25">
      <c r="A27" t="s">
        <v>41</v>
      </c>
      <c r="B27" s="2">
        <v>22</v>
      </c>
      <c r="C27">
        <v>5</v>
      </c>
    </row>
    <row r="28" spans="1:3" x14ac:dyDescent="0.25">
      <c r="A28" t="s">
        <v>46</v>
      </c>
      <c r="B28" s="2">
        <v>23.1</v>
      </c>
      <c r="C28">
        <v>3</v>
      </c>
    </row>
    <row r="29" spans="1:3" x14ac:dyDescent="0.25">
      <c r="A29" t="s">
        <v>44</v>
      </c>
      <c r="B29" s="2">
        <v>23.6</v>
      </c>
      <c r="C29">
        <v>4</v>
      </c>
    </row>
    <row r="30" spans="1:3" x14ac:dyDescent="0.25">
      <c r="A30" t="s">
        <v>66</v>
      </c>
      <c r="B30" s="2">
        <v>24.05</v>
      </c>
      <c r="C30">
        <v>0</v>
      </c>
    </row>
    <row r="31" spans="1:3" x14ac:dyDescent="0.25">
      <c r="A31" t="s">
        <v>43</v>
      </c>
      <c r="B31" s="2">
        <v>24.05</v>
      </c>
      <c r="C31">
        <v>4</v>
      </c>
    </row>
    <row r="32" spans="1:3" x14ac:dyDescent="0.25">
      <c r="A32" t="s">
        <v>35</v>
      </c>
      <c r="B32" s="2">
        <v>24.9</v>
      </c>
      <c r="C32">
        <v>14</v>
      </c>
    </row>
    <row r="33" spans="1:3" x14ac:dyDescent="0.25">
      <c r="A33" t="s">
        <v>37</v>
      </c>
      <c r="B33" s="2">
        <v>26.5</v>
      </c>
      <c r="C33">
        <v>13</v>
      </c>
    </row>
    <row r="34" spans="1:3" x14ac:dyDescent="0.25">
      <c r="A34" t="s">
        <v>74</v>
      </c>
      <c r="B34" s="2">
        <v>28.42</v>
      </c>
      <c r="C34">
        <v>0</v>
      </c>
    </row>
    <row r="35" spans="1:3" x14ac:dyDescent="0.25">
      <c r="A35" t="s">
        <v>34</v>
      </c>
      <c r="B35" s="2">
        <v>30.5</v>
      </c>
      <c r="C35">
        <v>15</v>
      </c>
    </row>
    <row r="36" spans="1:3" x14ac:dyDescent="0.25">
      <c r="A36" t="s">
        <v>33</v>
      </c>
      <c r="B36" s="2">
        <v>30.6</v>
      </c>
      <c r="C36">
        <v>15</v>
      </c>
    </row>
    <row r="37" spans="1:3" x14ac:dyDescent="0.25">
      <c r="A37" t="s">
        <v>42</v>
      </c>
      <c r="B37" s="2">
        <v>31.04</v>
      </c>
      <c r="C37">
        <v>5</v>
      </c>
    </row>
    <row r="38" spans="1:3" x14ac:dyDescent="0.25">
      <c r="A38" t="s">
        <v>32</v>
      </c>
      <c r="B38" s="2">
        <v>32.9</v>
      </c>
      <c r="C38">
        <v>16</v>
      </c>
    </row>
    <row r="39" spans="1:3" x14ac:dyDescent="0.25">
      <c r="A39" t="s">
        <v>49</v>
      </c>
      <c r="B39" s="2">
        <v>33.08</v>
      </c>
      <c r="C39">
        <v>3</v>
      </c>
    </row>
    <row r="40" spans="1:3" x14ac:dyDescent="0.25">
      <c r="A40" t="s">
        <v>40</v>
      </c>
      <c r="B40" s="2">
        <v>33.799999999999997</v>
      </c>
      <c r="C40">
        <v>6</v>
      </c>
    </row>
    <row r="41" spans="1:3" x14ac:dyDescent="0.25">
      <c r="A41" t="s">
        <v>28</v>
      </c>
      <c r="B41" s="2">
        <v>34</v>
      </c>
      <c r="C41">
        <v>17</v>
      </c>
    </row>
    <row r="42" spans="1:3" x14ac:dyDescent="0.25">
      <c r="A42" t="s">
        <v>70</v>
      </c>
      <c r="B42" s="2">
        <v>34.6</v>
      </c>
      <c r="C42">
        <v>0</v>
      </c>
    </row>
    <row r="43" spans="1:3" x14ac:dyDescent="0.25">
      <c r="A43" t="s">
        <v>39</v>
      </c>
      <c r="B43" s="2">
        <v>34.799999999999997</v>
      </c>
      <c r="C43">
        <v>9</v>
      </c>
    </row>
    <row r="44" spans="1:3" x14ac:dyDescent="0.25">
      <c r="A44" t="s">
        <v>38</v>
      </c>
      <c r="B44" s="2">
        <v>39.630000000000003</v>
      </c>
      <c r="C44">
        <v>12</v>
      </c>
    </row>
    <row r="45" spans="1:3" x14ac:dyDescent="0.25">
      <c r="A45" t="s">
        <v>21</v>
      </c>
      <c r="B45" s="2">
        <v>39.630000000000003</v>
      </c>
      <c r="C45">
        <v>36</v>
      </c>
    </row>
    <row r="46" spans="1:3" x14ac:dyDescent="0.25">
      <c r="A46" t="s">
        <v>64</v>
      </c>
      <c r="B46" s="2">
        <v>40</v>
      </c>
      <c r="C46">
        <v>0</v>
      </c>
    </row>
    <row r="47" spans="1:3" x14ac:dyDescent="0.25">
      <c r="A47" t="s">
        <v>30</v>
      </c>
      <c r="B47" s="2">
        <v>43</v>
      </c>
      <c r="C47">
        <v>16</v>
      </c>
    </row>
    <row r="48" spans="1:3" x14ac:dyDescent="0.25">
      <c r="A48" t="s">
        <v>31</v>
      </c>
      <c r="B48" s="2">
        <v>43.2</v>
      </c>
      <c r="C48">
        <v>16</v>
      </c>
    </row>
    <row r="49" spans="1:3" x14ac:dyDescent="0.25">
      <c r="A49" t="s">
        <v>25</v>
      </c>
      <c r="B49" s="2">
        <v>44.4</v>
      </c>
      <c r="C49">
        <v>21</v>
      </c>
    </row>
    <row r="50" spans="1:3" x14ac:dyDescent="0.25">
      <c r="A50" t="s">
        <v>26</v>
      </c>
      <c r="B50" s="2">
        <v>53</v>
      </c>
      <c r="C50">
        <v>20</v>
      </c>
    </row>
    <row r="51" spans="1:3" x14ac:dyDescent="0.25">
      <c r="A51" t="s">
        <v>27</v>
      </c>
      <c r="B51" s="2">
        <v>54</v>
      </c>
      <c r="C51">
        <v>17</v>
      </c>
    </row>
    <row r="52" spans="1:3" x14ac:dyDescent="0.25">
      <c r="A52" t="s">
        <v>22</v>
      </c>
      <c r="B52" s="2">
        <v>54.4</v>
      </c>
      <c r="C52">
        <v>34</v>
      </c>
    </row>
    <row r="53" spans="1:3" x14ac:dyDescent="0.25">
      <c r="A53" t="s">
        <v>29</v>
      </c>
      <c r="B53" s="2">
        <v>54.8</v>
      </c>
      <c r="C53">
        <v>17</v>
      </c>
    </row>
    <row r="54" spans="1:3" x14ac:dyDescent="0.25">
      <c r="A54" t="s">
        <v>24</v>
      </c>
      <c r="B54" s="2">
        <v>54.85</v>
      </c>
      <c r="C54">
        <v>28</v>
      </c>
    </row>
    <row r="55" spans="1:3" x14ac:dyDescent="0.25">
      <c r="A55" t="s">
        <v>23</v>
      </c>
      <c r="B55" s="2">
        <v>56.8</v>
      </c>
      <c r="C55">
        <v>28</v>
      </c>
    </row>
    <row r="56" spans="1:3" x14ac:dyDescent="0.25">
      <c r="A56" t="s">
        <v>65</v>
      </c>
      <c r="B56" s="2">
        <v>83.5</v>
      </c>
      <c r="C56">
        <v>0</v>
      </c>
    </row>
    <row r="57" spans="1:3" x14ac:dyDescent="0.25">
      <c r="A57" t="s">
        <v>19</v>
      </c>
      <c r="B57" s="2">
        <v>100.31</v>
      </c>
      <c r="C57">
        <v>89</v>
      </c>
    </row>
    <row r="58" spans="1:3" x14ac:dyDescent="0.25">
      <c r="A58" t="s">
        <v>20</v>
      </c>
      <c r="B58" s="2">
        <v>104.1</v>
      </c>
      <c r="C58">
        <v>67</v>
      </c>
    </row>
    <row r="59" spans="1:3" x14ac:dyDescent="0.25">
      <c r="A59" t="s">
        <v>17</v>
      </c>
      <c r="B59" s="2">
        <v>143.77000000000001</v>
      </c>
      <c r="C59">
        <v>93</v>
      </c>
    </row>
    <row r="60" spans="1:3" x14ac:dyDescent="0.25">
      <c r="A60" t="s">
        <v>18</v>
      </c>
      <c r="B60" s="2">
        <v>148.6</v>
      </c>
      <c r="C60">
        <v>90</v>
      </c>
    </row>
    <row r="61" spans="1:3" ht="17.25" customHeight="1" x14ac:dyDescent="0.25">
      <c r="C61">
        <f>SUM(C2:C60)</f>
        <v>756</v>
      </c>
    </row>
  </sheetData>
  <autoFilter ref="A1:C1">
    <sortState ref="A2:C61">
      <sortCondition ref="B1"/>
    </sortState>
  </autoFilter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4" workbookViewId="0">
      <selection activeCell="K38" sqref="K38"/>
    </sheetView>
  </sheetViews>
  <sheetFormatPr defaultColWidth="11" defaultRowHeight="15.75" x14ac:dyDescent="0.25"/>
  <cols>
    <col min="1" max="1" width="8.375" customWidth="1"/>
    <col min="2" max="2" width="7.25" style="7" bestFit="1" customWidth="1"/>
    <col min="3" max="3" width="7.25" style="6" bestFit="1" customWidth="1"/>
    <col min="4" max="4" width="11.25" style="6" bestFit="1" customWidth="1"/>
  </cols>
  <sheetData>
    <row r="1" spans="1:4" x14ac:dyDescent="0.25">
      <c r="A1" t="s">
        <v>16</v>
      </c>
      <c r="B1" s="7" t="s">
        <v>5</v>
      </c>
      <c r="C1" s="6" t="s">
        <v>0</v>
      </c>
      <c r="D1" s="6" t="s">
        <v>11</v>
      </c>
    </row>
    <row r="2" spans="1:4" x14ac:dyDescent="0.25">
      <c r="A2" t="s">
        <v>58</v>
      </c>
      <c r="B2" s="7">
        <v>18.8</v>
      </c>
      <c r="C2" s="6">
        <v>1</v>
      </c>
      <c r="D2" s="13">
        <f t="shared" ref="D2:D21" si="0">(B2/C2)</f>
        <v>18.8</v>
      </c>
    </row>
    <row r="3" spans="1:4" x14ac:dyDescent="0.25">
      <c r="A3" t="s">
        <v>59</v>
      </c>
      <c r="B3" s="7">
        <v>14.4</v>
      </c>
      <c r="C3" s="6">
        <v>1</v>
      </c>
      <c r="D3" s="13">
        <f t="shared" si="0"/>
        <v>14.4</v>
      </c>
    </row>
    <row r="4" spans="1:4" x14ac:dyDescent="0.25">
      <c r="A4" t="s">
        <v>61</v>
      </c>
      <c r="B4" s="7">
        <v>14</v>
      </c>
      <c r="C4" s="6">
        <v>1</v>
      </c>
      <c r="D4" s="13">
        <f t="shared" si="0"/>
        <v>14</v>
      </c>
    </row>
    <row r="5" spans="1:4" x14ac:dyDescent="0.25">
      <c r="A5" t="s">
        <v>60</v>
      </c>
      <c r="B5" s="7">
        <v>12</v>
      </c>
      <c r="C5" s="6">
        <v>1</v>
      </c>
      <c r="D5" s="13">
        <f t="shared" si="0"/>
        <v>12</v>
      </c>
    </row>
    <row r="6" spans="1:4" x14ac:dyDescent="0.25">
      <c r="A6" t="s">
        <v>49</v>
      </c>
      <c r="B6" s="7">
        <v>33.08</v>
      </c>
      <c r="C6" s="6">
        <v>3</v>
      </c>
      <c r="D6" s="13">
        <f t="shared" si="0"/>
        <v>11.026666666666666</v>
      </c>
    </row>
    <row r="7" spans="1:4" x14ac:dyDescent="0.25">
      <c r="A7" t="s">
        <v>53</v>
      </c>
      <c r="B7" s="7">
        <v>20</v>
      </c>
      <c r="C7" s="6">
        <v>2</v>
      </c>
      <c r="D7" s="13">
        <f t="shared" si="0"/>
        <v>10</v>
      </c>
    </row>
    <row r="8" spans="1:4" x14ac:dyDescent="0.25">
      <c r="A8" t="s">
        <v>57</v>
      </c>
      <c r="B8" s="7">
        <v>8</v>
      </c>
      <c r="C8" s="6">
        <v>1</v>
      </c>
      <c r="D8" s="13">
        <f t="shared" si="0"/>
        <v>8</v>
      </c>
    </row>
    <row r="9" spans="1:4" x14ac:dyDescent="0.25">
      <c r="A9" t="s">
        <v>46</v>
      </c>
      <c r="B9" s="7">
        <v>23.1</v>
      </c>
      <c r="C9" s="6">
        <v>3</v>
      </c>
      <c r="D9" s="13">
        <f t="shared" si="0"/>
        <v>7.7</v>
      </c>
    </row>
    <row r="10" spans="1:4" x14ac:dyDescent="0.25">
      <c r="A10" t="s">
        <v>55</v>
      </c>
      <c r="B10" s="7">
        <v>6.75</v>
      </c>
      <c r="C10" s="6">
        <v>1</v>
      </c>
      <c r="D10" s="13">
        <f t="shared" si="0"/>
        <v>6.75</v>
      </c>
    </row>
    <row r="11" spans="1:4" x14ac:dyDescent="0.25">
      <c r="A11" t="s">
        <v>42</v>
      </c>
      <c r="B11" s="7">
        <v>31.04</v>
      </c>
      <c r="C11" s="6">
        <v>5</v>
      </c>
      <c r="D11" s="13">
        <f t="shared" si="0"/>
        <v>6.2080000000000002</v>
      </c>
    </row>
    <row r="12" spans="1:4" x14ac:dyDescent="0.25">
      <c r="A12" t="s">
        <v>43</v>
      </c>
      <c r="B12" s="7">
        <v>24.05</v>
      </c>
      <c r="C12" s="6">
        <v>4</v>
      </c>
      <c r="D12" s="13">
        <f t="shared" si="0"/>
        <v>6.0125000000000002</v>
      </c>
    </row>
    <row r="13" spans="1:4" x14ac:dyDescent="0.25">
      <c r="A13" t="s">
        <v>44</v>
      </c>
      <c r="B13" s="7">
        <v>23.6</v>
      </c>
      <c r="C13" s="6">
        <v>4</v>
      </c>
      <c r="D13" s="13">
        <f t="shared" si="0"/>
        <v>5.9</v>
      </c>
    </row>
    <row r="14" spans="1:4" x14ac:dyDescent="0.25">
      <c r="A14" t="s">
        <v>40</v>
      </c>
      <c r="B14" s="7">
        <v>33.799999999999997</v>
      </c>
      <c r="C14" s="6">
        <v>6</v>
      </c>
      <c r="D14" s="13">
        <f t="shared" si="0"/>
        <v>5.6333333333333329</v>
      </c>
    </row>
    <row r="15" spans="1:4" x14ac:dyDescent="0.25">
      <c r="A15" t="s">
        <v>52</v>
      </c>
      <c r="B15" s="7">
        <v>11</v>
      </c>
      <c r="C15" s="6">
        <v>2</v>
      </c>
      <c r="D15" s="13">
        <f t="shared" si="0"/>
        <v>5.5</v>
      </c>
    </row>
    <row r="16" spans="1:4" x14ac:dyDescent="0.25">
      <c r="A16" t="s">
        <v>41</v>
      </c>
      <c r="B16" s="7">
        <v>22</v>
      </c>
      <c r="C16" s="6">
        <v>5</v>
      </c>
      <c r="D16" s="13">
        <f t="shared" si="0"/>
        <v>4.4000000000000004</v>
      </c>
    </row>
    <row r="17" spans="1:4" x14ac:dyDescent="0.25">
      <c r="A17" t="s">
        <v>39</v>
      </c>
      <c r="B17" s="7">
        <v>34.799999999999997</v>
      </c>
      <c r="C17" s="6">
        <v>9</v>
      </c>
      <c r="D17" s="13">
        <f t="shared" si="0"/>
        <v>3.8666666666666663</v>
      </c>
    </row>
    <row r="18" spans="1:4" x14ac:dyDescent="0.25">
      <c r="A18" t="s">
        <v>47</v>
      </c>
      <c r="B18" s="7">
        <v>10.75</v>
      </c>
      <c r="C18" s="6">
        <v>3</v>
      </c>
      <c r="D18" s="13">
        <f t="shared" si="0"/>
        <v>3.5833333333333335</v>
      </c>
    </row>
    <row r="19" spans="1:4" x14ac:dyDescent="0.25">
      <c r="A19" t="s">
        <v>45</v>
      </c>
      <c r="B19" s="7">
        <v>14</v>
      </c>
      <c r="C19" s="6">
        <v>4</v>
      </c>
      <c r="D19" s="13">
        <f t="shared" si="0"/>
        <v>3.5</v>
      </c>
    </row>
    <row r="20" spans="1:4" x14ac:dyDescent="0.25">
      <c r="A20" t="s">
        <v>38</v>
      </c>
      <c r="B20" s="7">
        <v>39.630000000000003</v>
      </c>
      <c r="C20" s="6">
        <v>12</v>
      </c>
      <c r="D20" s="13">
        <f t="shared" si="0"/>
        <v>3.3025000000000002</v>
      </c>
    </row>
    <row r="21" spans="1:4" x14ac:dyDescent="0.25">
      <c r="A21" t="s">
        <v>29</v>
      </c>
      <c r="B21" s="7">
        <v>54.8</v>
      </c>
      <c r="C21" s="6">
        <v>17</v>
      </c>
      <c r="D21" s="13">
        <f t="shared" si="0"/>
        <v>3.2235294117647055</v>
      </c>
    </row>
    <row r="22" spans="1:4" x14ac:dyDescent="0.25">
      <c r="A22" t="s">
        <v>27</v>
      </c>
      <c r="B22" s="7">
        <v>54</v>
      </c>
      <c r="C22" s="6">
        <v>17</v>
      </c>
      <c r="D22" s="13">
        <f t="shared" ref="D22:D41" si="1">(B22/C22)</f>
        <v>3.1764705882352939</v>
      </c>
    </row>
    <row r="23" spans="1:4" x14ac:dyDescent="0.25">
      <c r="A23" t="s">
        <v>31</v>
      </c>
      <c r="B23" s="7">
        <v>43.2</v>
      </c>
      <c r="C23" s="6">
        <v>16</v>
      </c>
      <c r="D23" s="13">
        <f t="shared" si="1"/>
        <v>2.7</v>
      </c>
    </row>
    <row r="24" spans="1:4" x14ac:dyDescent="0.25">
      <c r="A24" t="s">
        <v>30</v>
      </c>
      <c r="B24" s="7">
        <v>43</v>
      </c>
      <c r="C24" s="6">
        <v>16</v>
      </c>
      <c r="D24" s="13">
        <f t="shared" si="1"/>
        <v>2.6875</v>
      </c>
    </row>
    <row r="25" spans="1:4" x14ac:dyDescent="0.25">
      <c r="A25" t="s">
        <v>26</v>
      </c>
      <c r="B25" s="7">
        <v>53</v>
      </c>
      <c r="C25" s="6">
        <v>20</v>
      </c>
      <c r="D25" s="13">
        <f t="shared" si="1"/>
        <v>2.65</v>
      </c>
    </row>
    <row r="26" spans="1:4" x14ac:dyDescent="0.25">
      <c r="A26" t="s">
        <v>25</v>
      </c>
      <c r="B26" s="7">
        <v>44.4</v>
      </c>
      <c r="C26" s="6">
        <v>21</v>
      </c>
      <c r="D26" s="13">
        <f t="shared" si="1"/>
        <v>2.1142857142857143</v>
      </c>
    </row>
    <row r="27" spans="1:4" x14ac:dyDescent="0.25">
      <c r="A27" t="s">
        <v>32</v>
      </c>
      <c r="B27" s="7">
        <v>32.9</v>
      </c>
      <c r="C27" s="6">
        <v>16</v>
      </c>
      <c r="D27" s="13">
        <f t="shared" si="1"/>
        <v>2.0562499999999999</v>
      </c>
    </row>
    <row r="28" spans="1:4" x14ac:dyDescent="0.25">
      <c r="A28" t="s">
        <v>33</v>
      </c>
      <c r="B28" s="7">
        <v>30.6</v>
      </c>
      <c r="C28" s="6">
        <v>15</v>
      </c>
      <c r="D28" s="13">
        <f t="shared" si="1"/>
        <v>2.04</v>
      </c>
    </row>
    <row r="29" spans="1:4" x14ac:dyDescent="0.25">
      <c r="A29" t="s">
        <v>37</v>
      </c>
      <c r="B29" s="7">
        <v>26.5</v>
      </c>
      <c r="C29" s="6">
        <v>13</v>
      </c>
      <c r="D29" s="13">
        <f t="shared" si="1"/>
        <v>2.0384615384615383</v>
      </c>
    </row>
    <row r="30" spans="1:4" x14ac:dyDescent="0.25">
      <c r="A30" t="s">
        <v>34</v>
      </c>
      <c r="B30" s="7">
        <v>30.5</v>
      </c>
      <c r="C30" s="6">
        <v>15</v>
      </c>
      <c r="D30" s="13">
        <f t="shared" si="1"/>
        <v>2.0333333333333332</v>
      </c>
    </row>
    <row r="31" spans="1:4" x14ac:dyDescent="0.25">
      <c r="A31" t="s">
        <v>23</v>
      </c>
      <c r="B31" s="7">
        <v>56.8</v>
      </c>
      <c r="C31" s="6">
        <v>28</v>
      </c>
      <c r="D31" s="13">
        <f t="shared" si="1"/>
        <v>2.0285714285714285</v>
      </c>
    </row>
    <row r="32" spans="1:4" x14ac:dyDescent="0.25">
      <c r="A32" t="s">
        <v>28</v>
      </c>
      <c r="B32" s="7">
        <v>34</v>
      </c>
      <c r="C32" s="6">
        <v>17</v>
      </c>
      <c r="D32" s="13">
        <f t="shared" si="1"/>
        <v>2</v>
      </c>
    </row>
    <row r="33" spans="1:4" x14ac:dyDescent="0.25">
      <c r="A33" t="s">
        <v>24</v>
      </c>
      <c r="B33" s="7">
        <v>54.85</v>
      </c>
      <c r="C33" s="6">
        <v>28</v>
      </c>
      <c r="D33" s="13">
        <f t="shared" si="1"/>
        <v>1.9589285714285716</v>
      </c>
    </row>
    <row r="34" spans="1:4" x14ac:dyDescent="0.25">
      <c r="A34" t="s">
        <v>35</v>
      </c>
      <c r="B34" s="7">
        <v>24.9</v>
      </c>
      <c r="C34" s="6">
        <v>14</v>
      </c>
      <c r="D34" s="13">
        <f t="shared" si="1"/>
        <v>1.7785714285714285</v>
      </c>
    </row>
    <row r="35" spans="1:4" x14ac:dyDescent="0.25">
      <c r="A35" t="s">
        <v>18</v>
      </c>
      <c r="B35" s="7">
        <v>148.6</v>
      </c>
      <c r="C35" s="6">
        <v>90</v>
      </c>
      <c r="D35" s="13">
        <f t="shared" si="1"/>
        <v>1.651111111111111</v>
      </c>
    </row>
    <row r="36" spans="1:4" x14ac:dyDescent="0.25">
      <c r="A36" t="s">
        <v>22</v>
      </c>
      <c r="B36" s="7">
        <v>54.4</v>
      </c>
      <c r="C36" s="6">
        <v>34</v>
      </c>
      <c r="D36" s="13">
        <f t="shared" si="1"/>
        <v>1.5999999999999999</v>
      </c>
    </row>
    <row r="37" spans="1:4" x14ac:dyDescent="0.25">
      <c r="A37" t="s">
        <v>20</v>
      </c>
      <c r="B37" s="7">
        <v>104.1</v>
      </c>
      <c r="C37" s="6">
        <v>67</v>
      </c>
      <c r="D37" s="13">
        <f t="shared" si="1"/>
        <v>1.553731343283582</v>
      </c>
    </row>
    <row r="38" spans="1:4" x14ac:dyDescent="0.25">
      <c r="A38" t="s">
        <v>17</v>
      </c>
      <c r="B38" s="7">
        <v>143.77000000000001</v>
      </c>
      <c r="C38" s="6">
        <v>93</v>
      </c>
      <c r="D38" s="13">
        <f t="shared" si="1"/>
        <v>1.5459139784946239</v>
      </c>
    </row>
    <row r="39" spans="1:4" x14ac:dyDescent="0.25">
      <c r="A39" t="s">
        <v>36</v>
      </c>
      <c r="B39" s="7">
        <v>20.399999999999999</v>
      </c>
      <c r="C39" s="6">
        <v>14</v>
      </c>
      <c r="D39" s="13">
        <f t="shared" si="1"/>
        <v>1.4571428571428571</v>
      </c>
    </row>
    <row r="40" spans="1:4" x14ac:dyDescent="0.25">
      <c r="A40" t="s">
        <v>19</v>
      </c>
      <c r="B40" s="7">
        <v>100.31</v>
      </c>
      <c r="C40" s="6">
        <v>89</v>
      </c>
      <c r="D40" s="13">
        <f t="shared" si="1"/>
        <v>1.1270786516853932</v>
      </c>
    </row>
    <row r="41" spans="1:4" x14ac:dyDescent="0.25">
      <c r="A41" t="s">
        <v>21</v>
      </c>
      <c r="B41" s="7">
        <v>39.630000000000003</v>
      </c>
      <c r="C41" s="6">
        <v>36</v>
      </c>
      <c r="D41" s="13">
        <f t="shared" si="1"/>
        <v>1.1008333333333333</v>
      </c>
    </row>
    <row r="42" spans="1:4" ht="17.25" customHeight="1" x14ac:dyDescent="0.25">
      <c r="C42" s="6">
        <f>SUM(C2:C41)</f>
        <v>744</v>
      </c>
    </row>
  </sheetData>
  <autoFilter ref="A1:D1">
    <sortState ref="A2:D61">
      <sortCondition descending="1" ref="D1"/>
    </sortState>
  </autoFilter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I29" sqref="I29"/>
    </sheetView>
  </sheetViews>
  <sheetFormatPr defaultColWidth="11" defaultRowHeight="15.75" x14ac:dyDescent="0.25"/>
  <cols>
    <col min="1" max="1" width="8.375" customWidth="1"/>
    <col min="2" max="2" width="9.75" customWidth="1"/>
    <col min="3" max="3" width="6.125" customWidth="1"/>
  </cols>
  <sheetData>
    <row r="1" spans="1:3" x14ac:dyDescent="0.25">
      <c r="A1" t="s">
        <v>16</v>
      </c>
      <c r="B1" t="s">
        <v>15</v>
      </c>
      <c r="C1" t="s">
        <v>0</v>
      </c>
    </row>
    <row r="2" spans="1:3" x14ac:dyDescent="0.25">
      <c r="A2" t="s">
        <v>55</v>
      </c>
      <c r="B2" s="6">
        <v>2.04</v>
      </c>
      <c r="C2" s="6">
        <v>1</v>
      </c>
    </row>
    <row r="3" spans="1:3" x14ac:dyDescent="0.25">
      <c r="A3" t="s">
        <v>58</v>
      </c>
      <c r="B3" s="6">
        <v>2.61</v>
      </c>
      <c r="C3" s="6">
        <v>1</v>
      </c>
    </row>
    <row r="4" spans="1:3" x14ac:dyDescent="0.25">
      <c r="A4" t="s">
        <v>61</v>
      </c>
      <c r="B4" s="6">
        <v>3.14</v>
      </c>
      <c r="C4" s="6">
        <v>1</v>
      </c>
    </row>
    <row r="5" spans="1:3" x14ac:dyDescent="0.25">
      <c r="A5" t="s">
        <v>59</v>
      </c>
      <c r="B5" s="6">
        <v>2.42</v>
      </c>
      <c r="C5" s="6">
        <v>1</v>
      </c>
    </row>
    <row r="6" spans="1:3" x14ac:dyDescent="0.25">
      <c r="A6" t="s">
        <v>60</v>
      </c>
      <c r="B6" s="6">
        <v>2.7</v>
      </c>
      <c r="C6" s="6">
        <v>1</v>
      </c>
    </row>
    <row r="7" spans="1:3" x14ac:dyDescent="0.25">
      <c r="A7" t="s">
        <v>57</v>
      </c>
      <c r="B7" s="6">
        <v>2.79</v>
      </c>
      <c r="C7" s="6">
        <v>1</v>
      </c>
    </row>
    <row r="8" spans="1:3" x14ac:dyDescent="0.25">
      <c r="A8" t="s">
        <v>53</v>
      </c>
      <c r="B8" s="6">
        <v>2.8</v>
      </c>
      <c r="C8" s="6">
        <v>2</v>
      </c>
    </row>
    <row r="9" spans="1:3" x14ac:dyDescent="0.25">
      <c r="A9" t="s">
        <v>52</v>
      </c>
      <c r="B9" s="6">
        <v>2.68</v>
      </c>
      <c r="C9" s="6">
        <v>2</v>
      </c>
    </row>
    <row r="10" spans="1:3" x14ac:dyDescent="0.25">
      <c r="A10" t="s">
        <v>46</v>
      </c>
      <c r="B10" s="6">
        <v>2.9</v>
      </c>
      <c r="C10" s="6">
        <v>3</v>
      </c>
    </row>
    <row r="11" spans="1:3" x14ac:dyDescent="0.25">
      <c r="A11" t="s">
        <v>49</v>
      </c>
      <c r="B11" s="6">
        <v>2.82</v>
      </c>
      <c r="C11" s="6">
        <v>3</v>
      </c>
    </row>
    <row r="12" spans="1:3" x14ac:dyDescent="0.25">
      <c r="A12" t="s">
        <v>47</v>
      </c>
      <c r="B12" s="6">
        <v>2.57</v>
      </c>
      <c r="C12" s="6">
        <v>3</v>
      </c>
    </row>
    <row r="13" spans="1:3" x14ac:dyDescent="0.25">
      <c r="A13" t="s">
        <v>43</v>
      </c>
      <c r="B13" s="6">
        <v>3.08</v>
      </c>
      <c r="C13" s="6">
        <v>4</v>
      </c>
    </row>
    <row r="14" spans="1:3" x14ac:dyDescent="0.25">
      <c r="A14" t="s">
        <v>45</v>
      </c>
      <c r="B14" s="6">
        <v>2.5</v>
      </c>
      <c r="C14" s="6">
        <v>4</v>
      </c>
    </row>
    <row r="15" spans="1:3" x14ac:dyDescent="0.25">
      <c r="A15" t="s">
        <v>44</v>
      </c>
      <c r="B15" s="6">
        <v>2.69</v>
      </c>
      <c r="C15" s="6">
        <v>4</v>
      </c>
    </row>
    <row r="16" spans="1:3" x14ac:dyDescent="0.25">
      <c r="A16" t="s">
        <v>42</v>
      </c>
      <c r="B16" s="6">
        <v>2.95</v>
      </c>
      <c r="C16" s="6">
        <v>5</v>
      </c>
    </row>
    <row r="17" spans="1:3" x14ac:dyDescent="0.25">
      <c r="A17" t="s">
        <v>41</v>
      </c>
      <c r="B17" s="6">
        <v>2.92</v>
      </c>
      <c r="C17" s="6">
        <v>5</v>
      </c>
    </row>
    <row r="18" spans="1:3" x14ac:dyDescent="0.25">
      <c r="A18" t="s">
        <v>40</v>
      </c>
      <c r="B18" s="6">
        <v>2.86</v>
      </c>
      <c r="C18" s="6">
        <v>6</v>
      </c>
    </row>
    <row r="19" spans="1:3" x14ac:dyDescent="0.25">
      <c r="A19" t="s">
        <v>39</v>
      </c>
      <c r="B19" s="6">
        <v>3.01</v>
      </c>
      <c r="C19" s="6">
        <v>9</v>
      </c>
    </row>
    <row r="20" spans="1:3" x14ac:dyDescent="0.25">
      <c r="A20" t="s">
        <v>38</v>
      </c>
      <c r="B20" s="6">
        <v>2.93</v>
      </c>
      <c r="C20" s="6">
        <v>12</v>
      </c>
    </row>
    <row r="21" spans="1:3" x14ac:dyDescent="0.25">
      <c r="A21" t="s">
        <v>37</v>
      </c>
      <c r="B21" s="6">
        <v>3</v>
      </c>
      <c r="C21" s="6">
        <v>13</v>
      </c>
    </row>
    <row r="22" spans="1:3" x14ac:dyDescent="0.25">
      <c r="A22" t="s">
        <v>35</v>
      </c>
      <c r="B22" s="6">
        <v>3.29</v>
      </c>
      <c r="C22" s="6">
        <v>14</v>
      </c>
    </row>
    <row r="23" spans="1:3" x14ac:dyDescent="0.25">
      <c r="A23" t="s">
        <v>36</v>
      </c>
      <c r="B23" s="6">
        <v>3.16</v>
      </c>
      <c r="C23" s="6">
        <v>14</v>
      </c>
    </row>
    <row r="24" spans="1:3" x14ac:dyDescent="0.25">
      <c r="A24" t="s">
        <v>33</v>
      </c>
      <c r="B24" s="6">
        <v>3.16</v>
      </c>
      <c r="C24" s="6">
        <v>15</v>
      </c>
    </row>
    <row r="25" spans="1:3" x14ac:dyDescent="0.25">
      <c r="A25" t="s">
        <v>34</v>
      </c>
      <c r="B25" s="6">
        <v>2.97</v>
      </c>
      <c r="C25" s="6">
        <v>15</v>
      </c>
    </row>
    <row r="26" spans="1:3" x14ac:dyDescent="0.25">
      <c r="A26" t="s">
        <v>31</v>
      </c>
      <c r="B26" s="6">
        <v>2.94</v>
      </c>
      <c r="C26" s="6">
        <v>16</v>
      </c>
    </row>
    <row r="27" spans="1:3" x14ac:dyDescent="0.25">
      <c r="A27" t="s">
        <v>32</v>
      </c>
      <c r="B27" s="6">
        <v>3.16</v>
      </c>
      <c r="C27" s="6">
        <v>16</v>
      </c>
    </row>
    <row r="28" spans="1:3" x14ac:dyDescent="0.25">
      <c r="A28" t="s">
        <v>30</v>
      </c>
      <c r="B28" s="6">
        <v>3.08</v>
      </c>
      <c r="C28" s="6">
        <v>16</v>
      </c>
    </row>
    <row r="29" spans="1:3" x14ac:dyDescent="0.25">
      <c r="A29" t="s">
        <v>29</v>
      </c>
      <c r="B29" s="6">
        <v>3.1</v>
      </c>
      <c r="C29" s="6">
        <v>17</v>
      </c>
    </row>
    <row r="30" spans="1:3" x14ac:dyDescent="0.25">
      <c r="A30" t="s">
        <v>27</v>
      </c>
      <c r="B30" s="6">
        <v>3.06</v>
      </c>
      <c r="C30" s="6">
        <v>17</v>
      </c>
    </row>
    <row r="31" spans="1:3" x14ac:dyDescent="0.25">
      <c r="A31" t="s">
        <v>28</v>
      </c>
      <c r="B31" s="6">
        <v>3.09</v>
      </c>
      <c r="C31" s="6">
        <v>17</v>
      </c>
    </row>
    <row r="32" spans="1:3" x14ac:dyDescent="0.25">
      <c r="A32" t="s">
        <v>26</v>
      </c>
      <c r="B32" s="6">
        <v>3.21</v>
      </c>
      <c r="C32" s="6">
        <v>20</v>
      </c>
    </row>
    <row r="33" spans="1:3" x14ac:dyDescent="0.25">
      <c r="A33" t="s">
        <v>25</v>
      </c>
      <c r="B33" s="6">
        <v>3.12</v>
      </c>
      <c r="C33" s="6">
        <v>21</v>
      </c>
    </row>
    <row r="34" spans="1:3" x14ac:dyDescent="0.25">
      <c r="A34" t="s">
        <v>23</v>
      </c>
      <c r="B34" s="6">
        <v>3.14</v>
      </c>
      <c r="C34" s="6">
        <v>28</v>
      </c>
    </row>
    <row r="35" spans="1:3" x14ac:dyDescent="0.25">
      <c r="A35" t="s">
        <v>24</v>
      </c>
      <c r="B35" s="6">
        <v>3.19</v>
      </c>
      <c r="C35" s="6">
        <v>28</v>
      </c>
    </row>
    <row r="36" spans="1:3" x14ac:dyDescent="0.25">
      <c r="A36" t="s">
        <v>22</v>
      </c>
      <c r="B36" s="6">
        <v>3.27</v>
      </c>
      <c r="C36" s="6">
        <v>34</v>
      </c>
    </row>
    <row r="37" spans="1:3" x14ac:dyDescent="0.25">
      <c r="A37" t="s">
        <v>21</v>
      </c>
      <c r="B37" s="6">
        <v>3.08</v>
      </c>
      <c r="C37" s="6">
        <v>36</v>
      </c>
    </row>
    <row r="38" spans="1:3" x14ac:dyDescent="0.25">
      <c r="A38" t="s">
        <v>20</v>
      </c>
      <c r="B38" s="6">
        <v>3.35</v>
      </c>
      <c r="C38" s="6">
        <v>67</v>
      </c>
    </row>
    <row r="39" spans="1:3" x14ac:dyDescent="0.25">
      <c r="A39" t="s">
        <v>19</v>
      </c>
      <c r="B39" s="6">
        <v>3.34</v>
      </c>
      <c r="C39" s="6">
        <v>89</v>
      </c>
    </row>
    <row r="40" spans="1:3" x14ac:dyDescent="0.25">
      <c r="A40" t="s">
        <v>18</v>
      </c>
      <c r="B40" s="6">
        <v>3.55</v>
      </c>
      <c r="C40" s="6">
        <v>90</v>
      </c>
    </row>
    <row r="41" spans="1:3" x14ac:dyDescent="0.25">
      <c r="A41" t="s">
        <v>17</v>
      </c>
      <c r="B41" s="6">
        <v>3.36</v>
      </c>
      <c r="C41" s="6">
        <v>93</v>
      </c>
    </row>
    <row r="42" spans="1:3" ht="17.25" customHeight="1" x14ac:dyDescent="0.25">
      <c r="C42">
        <f>SUM(C2:C41)</f>
        <v>744</v>
      </c>
    </row>
  </sheetData>
  <autoFilter ref="A1:C1">
    <sortState ref="A2:C61">
      <sortCondition ref="C1"/>
    </sortState>
  </autoFilter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E2" sqref="E2:E16"/>
    </sheetView>
  </sheetViews>
  <sheetFormatPr defaultColWidth="11" defaultRowHeight="15.75" x14ac:dyDescent="0.25"/>
  <cols>
    <col min="1" max="1" width="8.375" customWidth="1"/>
    <col min="2" max="2" width="6.125" style="6" customWidth="1"/>
    <col min="3" max="4" width="6.625" style="6" customWidth="1"/>
    <col min="5" max="5" width="17.75" style="6" customWidth="1"/>
  </cols>
  <sheetData>
    <row r="1" spans="1:5" x14ac:dyDescent="0.25">
      <c r="A1" t="s">
        <v>16</v>
      </c>
      <c r="B1" s="6" t="s">
        <v>0</v>
      </c>
      <c r="C1" s="6" t="s">
        <v>106</v>
      </c>
      <c r="D1" s="6" t="s">
        <v>112</v>
      </c>
      <c r="E1" s="6" t="s">
        <v>13</v>
      </c>
    </row>
    <row r="2" spans="1:5" x14ac:dyDescent="0.25">
      <c r="A2" t="s">
        <v>34</v>
      </c>
      <c r="B2" s="6">
        <v>15</v>
      </c>
      <c r="C2" s="6">
        <v>3</v>
      </c>
      <c r="D2" s="6">
        <v>8</v>
      </c>
      <c r="E2" s="15">
        <f t="shared" ref="E2:E6" si="0">(C2/(B2-D2))</f>
        <v>0.42857142857142855</v>
      </c>
    </row>
    <row r="3" spans="1:5" x14ac:dyDescent="0.25">
      <c r="A3" t="s">
        <v>39</v>
      </c>
      <c r="B3" s="6">
        <v>9</v>
      </c>
      <c r="C3" s="6">
        <v>3</v>
      </c>
      <c r="D3" s="6">
        <v>0</v>
      </c>
      <c r="E3" s="15">
        <f t="shared" si="0"/>
        <v>0.33333333333333331</v>
      </c>
    </row>
    <row r="4" spans="1:5" x14ac:dyDescent="0.25">
      <c r="A4" t="s">
        <v>20</v>
      </c>
      <c r="B4" s="6">
        <v>67</v>
      </c>
      <c r="C4" s="6">
        <v>21</v>
      </c>
      <c r="D4" s="6">
        <v>1</v>
      </c>
      <c r="E4" s="15">
        <f t="shared" si="0"/>
        <v>0.31818181818181818</v>
      </c>
    </row>
    <row r="5" spans="1:5" x14ac:dyDescent="0.25">
      <c r="A5" t="s">
        <v>19</v>
      </c>
      <c r="B5" s="6">
        <v>89</v>
      </c>
      <c r="C5" s="6">
        <v>13</v>
      </c>
      <c r="D5" s="6">
        <v>48</v>
      </c>
      <c r="E5" s="15">
        <f t="shared" si="0"/>
        <v>0.31707317073170732</v>
      </c>
    </row>
    <row r="6" spans="1:5" x14ac:dyDescent="0.25">
      <c r="A6" t="s">
        <v>23</v>
      </c>
      <c r="B6" s="6">
        <v>28</v>
      </c>
      <c r="C6" s="6">
        <v>6</v>
      </c>
      <c r="D6" s="6">
        <v>6</v>
      </c>
      <c r="E6" s="15">
        <f t="shared" si="0"/>
        <v>0.27272727272727271</v>
      </c>
    </row>
    <row r="7" spans="1:5" x14ac:dyDescent="0.25">
      <c r="A7" t="s">
        <v>18</v>
      </c>
      <c r="B7" s="6">
        <v>90</v>
      </c>
      <c r="C7" s="6">
        <v>9</v>
      </c>
      <c r="D7" s="6">
        <v>55</v>
      </c>
      <c r="E7" s="15">
        <f t="shared" ref="E7:E16" si="1">(C7/(B7-D7))</f>
        <v>0.25714285714285712</v>
      </c>
    </row>
    <row r="8" spans="1:5" x14ac:dyDescent="0.25">
      <c r="A8" t="s">
        <v>26</v>
      </c>
      <c r="B8" s="6">
        <v>20</v>
      </c>
      <c r="C8" s="6">
        <v>5</v>
      </c>
      <c r="D8" s="6">
        <v>0</v>
      </c>
      <c r="E8" s="15">
        <f t="shared" si="1"/>
        <v>0.25</v>
      </c>
    </row>
    <row r="9" spans="1:5" x14ac:dyDescent="0.25">
      <c r="A9" t="s">
        <v>32</v>
      </c>
      <c r="B9" s="6">
        <v>16</v>
      </c>
      <c r="C9" s="6">
        <v>3</v>
      </c>
      <c r="D9" s="6">
        <v>4</v>
      </c>
      <c r="E9" s="15">
        <f t="shared" si="1"/>
        <v>0.25</v>
      </c>
    </row>
    <row r="10" spans="1:5" x14ac:dyDescent="0.25">
      <c r="A10" t="s">
        <v>28</v>
      </c>
      <c r="B10" s="6">
        <v>17</v>
      </c>
      <c r="C10" s="6">
        <v>4</v>
      </c>
      <c r="D10" s="6">
        <v>0</v>
      </c>
      <c r="E10" s="15">
        <f t="shared" si="1"/>
        <v>0.23529411764705882</v>
      </c>
    </row>
    <row r="11" spans="1:5" x14ac:dyDescent="0.25">
      <c r="A11" t="s">
        <v>41</v>
      </c>
      <c r="B11" s="6">
        <v>5</v>
      </c>
      <c r="C11" s="6">
        <v>1</v>
      </c>
      <c r="D11" s="6">
        <v>0</v>
      </c>
      <c r="E11" s="15">
        <f t="shared" si="1"/>
        <v>0.2</v>
      </c>
    </row>
    <row r="12" spans="1:5" x14ac:dyDescent="0.25">
      <c r="A12" t="s">
        <v>33</v>
      </c>
      <c r="B12" s="6">
        <v>15</v>
      </c>
      <c r="C12" s="6">
        <v>2</v>
      </c>
      <c r="D12" s="6">
        <v>3</v>
      </c>
      <c r="E12" s="15">
        <f t="shared" si="1"/>
        <v>0.16666666666666666</v>
      </c>
    </row>
    <row r="13" spans="1:5" x14ac:dyDescent="0.25">
      <c r="A13" t="s">
        <v>24</v>
      </c>
      <c r="B13" s="6">
        <v>28</v>
      </c>
      <c r="C13" s="6">
        <v>4</v>
      </c>
      <c r="D13" s="6">
        <v>0</v>
      </c>
      <c r="E13" s="15">
        <f t="shared" si="1"/>
        <v>0.14285714285714285</v>
      </c>
    </row>
    <row r="14" spans="1:5" x14ac:dyDescent="0.25">
      <c r="A14" t="s">
        <v>17</v>
      </c>
      <c r="B14" s="6">
        <v>93</v>
      </c>
      <c r="C14" s="6">
        <v>7</v>
      </c>
      <c r="D14" s="6">
        <v>32</v>
      </c>
      <c r="E14" s="15">
        <f t="shared" si="1"/>
        <v>0.11475409836065574</v>
      </c>
    </row>
    <row r="15" spans="1:5" x14ac:dyDescent="0.25">
      <c r="A15" t="s">
        <v>37</v>
      </c>
      <c r="B15" s="6">
        <v>13</v>
      </c>
      <c r="C15" s="6">
        <v>1</v>
      </c>
      <c r="D15" s="6">
        <v>1</v>
      </c>
      <c r="E15" s="15">
        <f t="shared" si="1"/>
        <v>8.3333333333333329E-2</v>
      </c>
    </row>
    <row r="16" spans="1:5" x14ac:dyDescent="0.25">
      <c r="A16" t="s">
        <v>27</v>
      </c>
      <c r="B16" s="6">
        <v>17</v>
      </c>
      <c r="C16" s="6">
        <v>1</v>
      </c>
      <c r="D16" s="6">
        <v>0</v>
      </c>
      <c r="E16" s="15">
        <f t="shared" si="1"/>
        <v>5.8823529411764705E-2</v>
      </c>
    </row>
    <row r="17" spans="2:4" ht="17.25" customHeight="1" x14ac:dyDescent="0.25">
      <c r="B17" s="6">
        <f>SUM(B2:B16)</f>
        <v>522</v>
      </c>
      <c r="C17" s="6">
        <f>SUM(C2:C16)</f>
        <v>83</v>
      </c>
      <c r="D17" s="6">
        <f>SUM(D2:D16)</f>
        <v>158</v>
      </c>
    </row>
  </sheetData>
  <autoFilter ref="A1:E1">
    <sortState ref="A2:E61">
      <sortCondition descending="1" ref="E1"/>
    </sortState>
  </autoFilter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4" workbookViewId="0">
      <selection activeCell="Q25" sqref="Q25"/>
    </sheetView>
  </sheetViews>
  <sheetFormatPr defaultColWidth="11" defaultRowHeight="15.75" x14ac:dyDescent="0.25"/>
  <cols>
    <col min="1" max="1" width="8.375" customWidth="1"/>
    <col min="2" max="2" width="6.125" customWidth="1"/>
    <col min="3" max="3" width="5.5" customWidth="1"/>
    <col min="4" max="4" width="4.875" customWidth="1"/>
    <col min="5" max="5" width="12.875" customWidth="1"/>
    <col min="6" max="6" width="11.625" customWidth="1"/>
  </cols>
  <sheetData>
    <row r="1" spans="1:7" x14ac:dyDescent="0.25">
      <c r="A1" t="s">
        <v>16</v>
      </c>
      <c r="B1" t="s">
        <v>0</v>
      </c>
      <c r="C1" t="s">
        <v>6</v>
      </c>
      <c r="D1" t="s">
        <v>7</v>
      </c>
      <c r="E1" t="s">
        <v>8</v>
      </c>
      <c r="F1" t="s">
        <v>12</v>
      </c>
      <c r="G1" t="s">
        <v>113</v>
      </c>
    </row>
    <row r="2" spans="1:7" x14ac:dyDescent="0.25">
      <c r="A2" t="s">
        <v>47</v>
      </c>
      <c r="B2">
        <v>3</v>
      </c>
      <c r="C2">
        <v>1</v>
      </c>
      <c r="D2">
        <v>2</v>
      </c>
      <c r="E2">
        <v>0</v>
      </c>
      <c r="F2" s="2">
        <f t="shared" ref="F2:F30" si="0">(C2/D2)</f>
        <v>0.5</v>
      </c>
      <c r="G2" s="14">
        <f t="shared" ref="G2:G37" si="1">D2/B2</f>
        <v>0.66666666666666663</v>
      </c>
    </row>
    <row r="3" spans="1:7" x14ac:dyDescent="0.25">
      <c r="A3" t="s">
        <v>51</v>
      </c>
      <c r="B3">
        <v>2</v>
      </c>
      <c r="C3">
        <v>1</v>
      </c>
      <c r="D3">
        <v>1</v>
      </c>
      <c r="E3">
        <v>0</v>
      </c>
      <c r="F3" s="2">
        <f t="shared" si="0"/>
        <v>1</v>
      </c>
      <c r="G3" s="14">
        <f t="shared" si="1"/>
        <v>0.5</v>
      </c>
    </row>
    <row r="4" spans="1:7" x14ac:dyDescent="0.25">
      <c r="A4" t="s">
        <v>33</v>
      </c>
      <c r="B4">
        <v>15</v>
      </c>
      <c r="C4">
        <v>8</v>
      </c>
      <c r="D4">
        <v>7</v>
      </c>
      <c r="E4">
        <v>0</v>
      </c>
      <c r="F4" s="2">
        <f t="shared" si="0"/>
        <v>1.1428571428571428</v>
      </c>
      <c r="G4" s="14">
        <f t="shared" si="1"/>
        <v>0.46666666666666667</v>
      </c>
    </row>
    <row r="5" spans="1:7" x14ac:dyDescent="0.25">
      <c r="A5" t="s">
        <v>25</v>
      </c>
      <c r="B5">
        <v>21</v>
      </c>
      <c r="C5">
        <v>12</v>
      </c>
      <c r="D5">
        <v>9</v>
      </c>
      <c r="E5">
        <v>0</v>
      </c>
      <c r="F5" s="2">
        <f t="shared" si="0"/>
        <v>1.3333333333333333</v>
      </c>
      <c r="G5" s="14">
        <f t="shared" si="1"/>
        <v>0.42857142857142855</v>
      </c>
    </row>
    <row r="6" spans="1:7" x14ac:dyDescent="0.25">
      <c r="A6" t="s">
        <v>41</v>
      </c>
      <c r="B6">
        <v>5</v>
      </c>
      <c r="C6">
        <v>3</v>
      </c>
      <c r="D6">
        <v>2</v>
      </c>
      <c r="E6">
        <v>0</v>
      </c>
      <c r="F6" s="2">
        <f t="shared" si="0"/>
        <v>1.5</v>
      </c>
      <c r="G6" s="14">
        <f t="shared" si="1"/>
        <v>0.4</v>
      </c>
    </row>
    <row r="7" spans="1:7" x14ac:dyDescent="0.25">
      <c r="A7" t="s">
        <v>42</v>
      </c>
      <c r="B7">
        <v>5</v>
      </c>
      <c r="C7">
        <v>3</v>
      </c>
      <c r="D7">
        <v>2</v>
      </c>
      <c r="E7">
        <v>0</v>
      </c>
      <c r="F7" s="2">
        <f t="shared" si="0"/>
        <v>1.5</v>
      </c>
      <c r="G7" s="14">
        <f t="shared" si="1"/>
        <v>0.4</v>
      </c>
    </row>
    <row r="8" spans="1:7" x14ac:dyDescent="0.25">
      <c r="A8" t="s">
        <v>17</v>
      </c>
      <c r="B8">
        <v>93</v>
      </c>
      <c r="C8">
        <v>61</v>
      </c>
      <c r="D8">
        <v>31</v>
      </c>
      <c r="E8">
        <v>1</v>
      </c>
      <c r="F8" s="2">
        <f t="shared" si="0"/>
        <v>1.967741935483871</v>
      </c>
      <c r="G8" s="14">
        <f t="shared" si="1"/>
        <v>0.33333333333333331</v>
      </c>
    </row>
    <row r="9" spans="1:7" x14ac:dyDescent="0.25">
      <c r="A9" t="s">
        <v>46</v>
      </c>
      <c r="B9">
        <v>3</v>
      </c>
      <c r="C9">
        <v>2</v>
      </c>
      <c r="D9">
        <v>1</v>
      </c>
      <c r="E9">
        <v>0</v>
      </c>
      <c r="F9" s="2">
        <f t="shared" si="0"/>
        <v>2</v>
      </c>
      <c r="G9" s="14">
        <f t="shared" si="1"/>
        <v>0.33333333333333331</v>
      </c>
    </row>
    <row r="10" spans="1:7" x14ac:dyDescent="0.25">
      <c r="A10" t="s">
        <v>48</v>
      </c>
      <c r="B10">
        <v>3</v>
      </c>
      <c r="C10">
        <v>1</v>
      </c>
      <c r="D10">
        <v>1</v>
      </c>
      <c r="E10">
        <v>1</v>
      </c>
      <c r="F10" s="2">
        <f t="shared" si="0"/>
        <v>1</v>
      </c>
      <c r="G10" s="14">
        <f t="shared" si="1"/>
        <v>0.33333333333333331</v>
      </c>
    </row>
    <row r="11" spans="1:7" x14ac:dyDescent="0.25">
      <c r="A11" t="s">
        <v>50</v>
      </c>
      <c r="B11">
        <v>3</v>
      </c>
      <c r="C11">
        <v>2</v>
      </c>
      <c r="D11">
        <v>1</v>
      </c>
      <c r="E11">
        <v>0</v>
      </c>
      <c r="F11" s="2">
        <f t="shared" si="0"/>
        <v>2</v>
      </c>
      <c r="G11" s="14">
        <f t="shared" si="1"/>
        <v>0.33333333333333331</v>
      </c>
    </row>
    <row r="12" spans="1:7" x14ac:dyDescent="0.25">
      <c r="A12" t="s">
        <v>32</v>
      </c>
      <c r="B12">
        <v>16</v>
      </c>
      <c r="C12">
        <v>11</v>
      </c>
      <c r="D12">
        <v>5</v>
      </c>
      <c r="E12">
        <v>0</v>
      </c>
      <c r="F12" s="2">
        <f t="shared" si="0"/>
        <v>2.2000000000000002</v>
      </c>
      <c r="G12" s="14">
        <f t="shared" si="1"/>
        <v>0.3125</v>
      </c>
    </row>
    <row r="13" spans="1:7" x14ac:dyDescent="0.25">
      <c r="A13" t="s">
        <v>27</v>
      </c>
      <c r="B13">
        <v>17</v>
      </c>
      <c r="C13">
        <v>12</v>
      </c>
      <c r="D13">
        <v>5</v>
      </c>
      <c r="E13">
        <v>0</v>
      </c>
      <c r="F13" s="2">
        <f t="shared" si="0"/>
        <v>2.4</v>
      </c>
      <c r="G13" s="14">
        <f t="shared" si="1"/>
        <v>0.29411764705882354</v>
      </c>
    </row>
    <row r="14" spans="1:7" x14ac:dyDescent="0.25">
      <c r="A14" t="s">
        <v>29</v>
      </c>
      <c r="B14">
        <v>17</v>
      </c>
      <c r="C14">
        <v>12</v>
      </c>
      <c r="D14">
        <v>5</v>
      </c>
      <c r="E14">
        <v>0</v>
      </c>
      <c r="F14" s="2">
        <f t="shared" si="0"/>
        <v>2.4</v>
      </c>
      <c r="G14" s="14">
        <f t="shared" si="1"/>
        <v>0.29411764705882354</v>
      </c>
    </row>
    <row r="15" spans="1:7" x14ac:dyDescent="0.25">
      <c r="A15" t="s">
        <v>36</v>
      </c>
      <c r="B15">
        <v>14</v>
      </c>
      <c r="C15">
        <v>10</v>
      </c>
      <c r="D15">
        <v>4</v>
      </c>
      <c r="E15">
        <v>0</v>
      </c>
      <c r="F15" s="2">
        <f t="shared" si="0"/>
        <v>2.5</v>
      </c>
      <c r="G15" s="14">
        <f t="shared" si="1"/>
        <v>0.2857142857142857</v>
      </c>
    </row>
    <row r="16" spans="1:7" x14ac:dyDescent="0.25">
      <c r="A16" t="s">
        <v>20</v>
      </c>
      <c r="B16">
        <v>67</v>
      </c>
      <c r="C16">
        <v>48</v>
      </c>
      <c r="D16">
        <v>17</v>
      </c>
      <c r="E16">
        <v>2</v>
      </c>
      <c r="F16" s="2">
        <f t="shared" si="0"/>
        <v>2.8235294117647061</v>
      </c>
      <c r="G16" s="14">
        <f t="shared" si="1"/>
        <v>0.2537313432835821</v>
      </c>
    </row>
    <row r="17" spans="1:7" x14ac:dyDescent="0.25">
      <c r="A17" t="s">
        <v>26</v>
      </c>
      <c r="B17">
        <v>20</v>
      </c>
      <c r="C17">
        <v>15</v>
      </c>
      <c r="D17">
        <v>5</v>
      </c>
      <c r="E17">
        <v>0</v>
      </c>
      <c r="F17" s="2">
        <f t="shared" si="0"/>
        <v>3</v>
      </c>
      <c r="G17" s="14">
        <f t="shared" si="1"/>
        <v>0.25</v>
      </c>
    </row>
    <row r="18" spans="1:7" x14ac:dyDescent="0.25">
      <c r="A18" t="s">
        <v>30</v>
      </c>
      <c r="B18">
        <v>16</v>
      </c>
      <c r="C18">
        <v>6</v>
      </c>
      <c r="D18">
        <v>4</v>
      </c>
      <c r="E18">
        <v>6</v>
      </c>
      <c r="F18" s="2">
        <f t="shared" si="0"/>
        <v>1.5</v>
      </c>
      <c r="G18" s="14">
        <f t="shared" si="1"/>
        <v>0.25</v>
      </c>
    </row>
    <row r="19" spans="1:7" x14ac:dyDescent="0.25">
      <c r="A19" t="s">
        <v>43</v>
      </c>
      <c r="B19">
        <v>4</v>
      </c>
      <c r="C19">
        <v>3</v>
      </c>
      <c r="D19">
        <v>1</v>
      </c>
      <c r="E19">
        <v>0</v>
      </c>
      <c r="F19" s="2">
        <f t="shared" si="0"/>
        <v>3</v>
      </c>
      <c r="G19" s="14">
        <f t="shared" si="1"/>
        <v>0.25</v>
      </c>
    </row>
    <row r="20" spans="1:7" x14ac:dyDescent="0.25">
      <c r="A20" t="s">
        <v>39</v>
      </c>
      <c r="B20">
        <v>9</v>
      </c>
      <c r="C20">
        <v>7</v>
      </c>
      <c r="D20">
        <v>2</v>
      </c>
      <c r="E20">
        <v>0</v>
      </c>
      <c r="F20" s="2">
        <f t="shared" si="0"/>
        <v>3.5</v>
      </c>
      <c r="G20" s="14">
        <f t="shared" si="1"/>
        <v>0.22222222222222221</v>
      </c>
    </row>
    <row r="21" spans="1:7" x14ac:dyDescent="0.25">
      <c r="A21" t="s">
        <v>23</v>
      </c>
      <c r="B21">
        <v>28</v>
      </c>
      <c r="C21">
        <v>22</v>
      </c>
      <c r="D21">
        <v>6</v>
      </c>
      <c r="E21">
        <v>0</v>
      </c>
      <c r="F21" s="2">
        <f t="shared" si="0"/>
        <v>3.6666666666666665</v>
      </c>
      <c r="G21" s="14">
        <f t="shared" si="1"/>
        <v>0.21428571428571427</v>
      </c>
    </row>
    <row r="22" spans="1:7" x14ac:dyDescent="0.25">
      <c r="A22" t="s">
        <v>24</v>
      </c>
      <c r="B22">
        <v>28</v>
      </c>
      <c r="C22">
        <v>22</v>
      </c>
      <c r="D22">
        <v>6</v>
      </c>
      <c r="E22">
        <v>0</v>
      </c>
      <c r="F22" s="2">
        <f t="shared" si="0"/>
        <v>3.6666666666666665</v>
      </c>
      <c r="G22" s="14">
        <f t="shared" si="1"/>
        <v>0.21428571428571427</v>
      </c>
    </row>
    <row r="23" spans="1:7" x14ac:dyDescent="0.25">
      <c r="A23" t="s">
        <v>28</v>
      </c>
      <c r="B23">
        <v>17</v>
      </c>
      <c r="C23">
        <v>14</v>
      </c>
      <c r="D23">
        <v>3</v>
      </c>
      <c r="E23">
        <v>0</v>
      </c>
      <c r="F23" s="2">
        <f t="shared" si="0"/>
        <v>4.666666666666667</v>
      </c>
      <c r="G23" s="14">
        <f t="shared" si="1"/>
        <v>0.17647058823529413</v>
      </c>
    </row>
    <row r="24" spans="1:7" x14ac:dyDescent="0.25">
      <c r="A24" t="s">
        <v>18</v>
      </c>
      <c r="B24">
        <v>90</v>
      </c>
      <c r="C24">
        <v>72</v>
      </c>
      <c r="D24">
        <v>15</v>
      </c>
      <c r="E24">
        <v>3</v>
      </c>
      <c r="F24" s="2">
        <f t="shared" si="0"/>
        <v>4.8</v>
      </c>
      <c r="G24" s="14">
        <f t="shared" si="1"/>
        <v>0.16666666666666666</v>
      </c>
    </row>
    <row r="25" spans="1:7" x14ac:dyDescent="0.25">
      <c r="A25" t="s">
        <v>37</v>
      </c>
      <c r="B25">
        <v>13</v>
      </c>
      <c r="C25">
        <v>5</v>
      </c>
      <c r="D25">
        <v>2</v>
      </c>
      <c r="E25">
        <v>6</v>
      </c>
      <c r="F25" s="2">
        <f t="shared" si="0"/>
        <v>2.5</v>
      </c>
      <c r="G25" s="14">
        <f t="shared" si="1"/>
        <v>0.15384615384615385</v>
      </c>
    </row>
    <row r="26" spans="1:7" x14ac:dyDescent="0.25">
      <c r="A26" t="s">
        <v>19</v>
      </c>
      <c r="B26">
        <v>89</v>
      </c>
      <c r="C26">
        <v>30</v>
      </c>
      <c r="D26">
        <v>11</v>
      </c>
      <c r="E26">
        <v>48</v>
      </c>
      <c r="F26" s="2">
        <f t="shared" si="0"/>
        <v>2.7272727272727271</v>
      </c>
      <c r="G26" s="14">
        <f t="shared" si="1"/>
        <v>0.12359550561797752</v>
      </c>
    </row>
    <row r="27" spans="1:7" x14ac:dyDescent="0.25">
      <c r="A27" t="s">
        <v>21</v>
      </c>
      <c r="B27">
        <v>36</v>
      </c>
      <c r="C27">
        <v>29</v>
      </c>
      <c r="D27">
        <v>3</v>
      </c>
      <c r="E27">
        <v>4</v>
      </c>
      <c r="F27" s="2">
        <f t="shared" si="0"/>
        <v>9.6666666666666661</v>
      </c>
      <c r="G27" s="14">
        <f t="shared" si="1"/>
        <v>8.3333333333333329E-2</v>
      </c>
    </row>
    <row r="28" spans="1:7" x14ac:dyDescent="0.25">
      <c r="A28" t="s">
        <v>38</v>
      </c>
      <c r="B28">
        <v>12</v>
      </c>
      <c r="C28">
        <v>11</v>
      </c>
      <c r="D28">
        <v>1</v>
      </c>
      <c r="E28">
        <v>0</v>
      </c>
      <c r="F28" s="2">
        <f t="shared" si="0"/>
        <v>11</v>
      </c>
      <c r="G28" s="14">
        <f t="shared" si="1"/>
        <v>8.3333333333333329E-2</v>
      </c>
    </row>
    <row r="29" spans="1:7" x14ac:dyDescent="0.25">
      <c r="A29" t="s">
        <v>35</v>
      </c>
      <c r="B29">
        <v>14</v>
      </c>
      <c r="C29">
        <v>13</v>
      </c>
      <c r="D29">
        <v>1</v>
      </c>
      <c r="E29">
        <v>0</v>
      </c>
      <c r="F29" s="2">
        <f t="shared" si="0"/>
        <v>13</v>
      </c>
      <c r="G29" s="14">
        <f t="shared" si="1"/>
        <v>7.1428571428571425E-2</v>
      </c>
    </row>
    <row r="30" spans="1:7" x14ac:dyDescent="0.25">
      <c r="A30" t="s">
        <v>22</v>
      </c>
      <c r="B30">
        <v>34</v>
      </c>
      <c r="C30">
        <v>25</v>
      </c>
      <c r="D30">
        <v>2</v>
      </c>
      <c r="E30">
        <v>7</v>
      </c>
      <c r="F30" s="2">
        <f t="shared" si="0"/>
        <v>12.5</v>
      </c>
      <c r="G30" s="14">
        <f t="shared" si="1"/>
        <v>5.8823529411764705E-2</v>
      </c>
    </row>
    <row r="31" spans="1:7" x14ac:dyDescent="0.25">
      <c r="A31" t="s">
        <v>31</v>
      </c>
      <c r="B31">
        <v>16</v>
      </c>
      <c r="C31">
        <v>16</v>
      </c>
      <c r="D31">
        <v>0</v>
      </c>
      <c r="E31">
        <v>0</v>
      </c>
      <c r="F31" s="7">
        <v>16</v>
      </c>
      <c r="G31" s="14">
        <f t="shared" si="1"/>
        <v>0</v>
      </c>
    </row>
    <row r="32" spans="1:7" x14ac:dyDescent="0.25">
      <c r="A32" t="s">
        <v>34</v>
      </c>
      <c r="B32">
        <v>15</v>
      </c>
      <c r="C32">
        <v>13</v>
      </c>
      <c r="D32">
        <v>0</v>
      </c>
      <c r="E32">
        <v>2</v>
      </c>
      <c r="F32" s="7">
        <v>13</v>
      </c>
      <c r="G32" s="14">
        <f t="shared" si="1"/>
        <v>0</v>
      </c>
    </row>
    <row r="33" spans="1:7" x14ac:dyDescent="0.25">
      <c r="A33" t="s">
        <v>40</v>
      </c>
      <c r="B33">
        <v>6</v>
      </c>
      <c r="C33">
        <v>6</v>
      </c>
      <c r="D33">
        <v>0</v>
      </c>
      <c r="E33">
        <v>0</v>
      </c>
      <c r="F33" s="7">
        <v>6</v>
      </c>
      <c r="G33" s="14">
        <f t="shared" si="1"/>
        <v>0</v>
      </c>
    </row>
    <row r="34" spans="1:7" x14ac:dyDescent="0.25">
      <c r="A34" t="s">
        <v>44</v>
      </c>
      <c r="B34">
        <v>4</v>
      </c>
      <c r="C34">
        <v>4</v>
      </c>
      <c r="D34">
        <v>0</v>
      </c>
      <c r="E34">
        <v>0</v>
      </c>
      <c r="F34" s="7">
        <v>4</v>
      </c>
      <c r="G34" s="14">
        <f t="shared" si="1"/>
        <v>0</v>
      </c>
    </row>
    <row r="35" spans="1:7" x14ac:dyDescent="0.25">
      <c r="A35" t="s">
        <v>45</v>
      </c>
      <c r="B35">
        <v>4</v>
      </c>
      <c r="C35">
        <v>4</v>
      </c>
      <c r="D35">
        <v>0</v>
      </c>
      <c r="E35">
        <v>0</v>
      </c>
      <c r="F35" s="7">
        <v>4</v>
      </c>
      <c r="G35" s="14">
        <f t="shared" si="1"/>
        <v>0</v>
      </c>
    </row>
    <row r="36" spans="1:7" x14ac:dyDescent="0.25">
      <c r="A36" t="s">
        <v>49</v>
      </c>
      <c r="B36">
        <v>3</v>
      </c>
      <c r="C36">
        <v>3</v>
      </c>
      <c r="D36">
        <v>0</v>
      </c>
      <c r="E36">
        <v>0</v>
      </c>
      <c r="F36" s="7">
        <v>3</v>
      </c>
      <c r="G36" s="14">
        <f t="shared" si="1"/>
        <v>0</v>
      </c>
    </row>
    <row r="37" spans="1:7" x14ac:dyDescent="0.25">
      <c r="A37" t="s">
        <v>53</v>
      </c>
      <c r="B37">
        <v>2</v>
      </c>
      <c r="C37">
        <v>2</v>
      </c>
      <c r="D37">
        <v>0</v>
      </c>
      <c r="E37">
        <v>0</v>
      </c>
      <c r="F37" s="7">
        <v>2</v>
      </c>
      <c r="G37" s="14">
        <f t="shared" si="1"/>
        <v>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F30" sqref="F30"/>
    </sheetView>
  </sheetViews>
  <sheetFormatPr defaultRowHeight="15.75" x14ac:dyDescent="0.25"/>
  <cols>
    <col min="1" max="1" width="20.25" bestFit="1" customWidth="1"/>
    <col min="2" max="2" width="15.25" bestFit="1" customWidth="1"/>
    <col min="3" max="3" width="5.125" bestFit="1" customWidth="1"/>
    <col min="4" max="4" width="21.375" bestFit="1" customWidth="1"/>
    <col min="5" max="5" width="11" bestFit="1" customWidth="1"/>
  </cols>
  <sheetData>
    <row r="1" spans="1:5" x14ac:dyDescent="0.25">
      <c r="A1" s="11" t="s">
        <v>144</v>
      </c>
      <c r="B1" s="11" t="s">
        <v>143</v>
      </c>
    </row>
    <row r="2" spans="1:5" x14ac:dyDescent="0.25">
      <c r="A2" s="11" t="s">
        <v>138</v>
      </c>
      <c r="B2" t="s">
        <v>140</v>
      </c>
      <c r="C2" t="s">
        <v>141</v>
      </c>
      <c r="D2" t="s">
        <v>142</v>
      </c>
      <c r="E2" t="s">
        <v>139</v>
      </c>
    </row>
    <row r="3" spans="1:5" x14ac:dyDescent="0.25">
      <c r="A3" s="12" t="s">
        <v>122</v>
      </c>
      <c r="B3" s="10">
        <v>13</v>
      </c>
      <c r="C3" s="10">
        <v>37</v>
      </c>
      <c r="D3" s="10"/>
      <c r="E3" s="10">
        <v>50</v>
      </c>
    </row>
    <row r="4" spans="1:5" x14ac:dyDescent="0.25">
      <c r="A4" s="12" t="s">
        <v>123</v>
      </c>
      <c r="B4" s="10">
        <v>7</v>
      </c>
      <c r="C4" s="10">
        <v>22</v>
      </c>
      <c r="D4" s="10"/>
      <c r="E4" s="10">
        <v>29</v>
      </c>
    </row>
    <row r="5" spans="1:5" x14ac:dyDescent="0.25">
      <c r="A5" s="12" t="s">
        <v>124</v>
      </c>
      <c r="B5" s="10">
        <v>2</v>
      </c>
      <c r="C5" s="10">
        <v>28</v>
      </c>
      <c r="D5" s="10">
        <v>1</v>
      </c>
      <c r="E5" s="10">
        <v>31</v>
      </c>
    </row>
    <row r="6" spans="1:5" x14ac:dyDescent="0.25">
      <c r="A6" s="12" t="s">
        <v>125</v>
      </c>
      <c r="B6" s="10">
        <v>6</v>
      </c>
      <c r="C6" s="10">
        <v>11</v>
      </c>
      <c r="D6" s="10"/>
      <c r="E6" s="10">
        <v>17</v>
      </c>
    </row>
    <row r="7" spans="1:5" x14ac:dyDescent="0.25">
      <c r="A7" s="12" t="s">
        <v>126</v>
      </c>
      <c r="B7" s="10">
        <v>3</v>
      </c>
      <c r="C7" s="10">
        <v>23</v>
      </c>
      <c r="D7" s="10"/>
      <c r="E7" s="10">
        <v>26</v>
      </c>
    </row>
    <row r="8" spans="1:5" x14ac:dyDescent="0.25">
      <c r="A8" s="12" t="s">
        <v>127</v>
      </c>
      <c r="B8" s="10">
        <v>4</v>
      </c>
      <c r="C8" s="10">
        <v>42</v>
      </c>
      <c r="D8" s="10"/>
      <c r="E8" s="10">
        <v>46</v>
      </c>
    </row>
    <row r="9" spans="1:5" x14ac:dyDescent="0.25">
      <c r="A9" s="12" t="s">
        <v>128</v>
      </c>
      <c r="B9" s="10">
        <v>14</v>
      </c>
      <c r="C9" s="10">
        <v>36</v>
      </c>
      <c r="D9" s="10">
        <v>1</v>
      </c>
      <c r="E9" s="10">
        <v>51</v>
      </c>
    </row>
    <row r="10" spans="1:5" x14ac:dyDescent="0.25">
      <c r="A10" s="12" t="s">
        <v>129</v>
      </c>
      <c r="B10" s="10">
        <v>5</v>
      </c>
      <c r="C10" s="10">
        <v>19</v>
      </c>
      <c r="D10" s="10">
        <v>1</v>
      </c>
      <c r="E10" s="10">
        <v>25</v>
      </c>
    </row>
    <row r="11" spans="1:5" x14ac:dyDescent="0.25">
      <c r="A11" s="12" t="s">
        <v>130</v>
      </c>
      <c r="B11" s="10">
        <v>12</v>
      </c>
      <c r="C11" s="10">
        <v>24</v>
      </c>
      <c r="D11" s="10"/>
      <c r="E11" s="10">
        <v>36</v>
      </c>
    </row>
    <row r="12" spans="1:5" x14ac:dyDescent="0.25">
      <c r="A12" s="12" t="s">
        <v>131</v>
      </c>
      <c r="B12" s="10">
        <v>4</v>
      </c>
      <c r="C12" s="10">
        <v>24</v>
      </c>
      <c r="D12" s="10"/>
      <c r="E12" s="10">
        <v>28</v>
      </c>
    </row>
    <row r="13" spans="1:5" x14ac:dyDescent="0.25">
      <c r="A13" s="12" t="s">
        <v>132</v>
      </c>
      <c r="B13" s="10">
        <v>7</v>
      </c>
      <c r="C13" s="10">
        <v>11</v>
      </c>
      <c r="D13" s="10"/>
      <c r="E13" s="10">
        <v>18</v>
      </c>
    </row>
    <row r="14" spans="1:5" x14ac:dyDescent="0.25">
      <c r="A14" s="12" t="s">
        <v>133</v>
      </c>
      <c r="B14" s="10">
        <v>29</v>
      </c>
      <c r="C14" s="10">
        <v>68</v>
      </c>
      <c r="D14" s="10">
        <v>1</v>
      </c>
      <c r="E14" s="10">
        <v>98</v>
      </c>
    </row>
    <row r="15" spans="1:5" x14ac:dyDescent="0.25">
      <c r="A15" s="12" t="s">
        <v>134</v>
      </c>
      <c r="B15" s="10">
        <v>8</v>
      </c>
      <c r="C15" s="10">
        <v>20</v>
      </c>
      <c r="D15" s="10">
        <v>1</v>
      </c>
      <c r="E15" s="10">
        <v>29</v>
      </c>
    </row>
    <row r="16" spans="1:5" x14ac:dyDescent="0.25">
      <c r="A16" s="12" t="s">
        <v>135</v>
      </c>
      <c r="B16" s="10">
        <v>9</v>
      </c>
      <c r="C16" s="10">
        <v>23</v>
      </c>
      <c r="D16" s="10"/>
      <c r="E16" s="10">
        <v>32</v>
      </c>
    </row>
    <row r="17" spans="1:5" x14ac:dyDescent="0.25">
      <c r="A17" s="12" t="s">
        <v>136</v>
      </c>
      <c r="B17" s="10">
        <v>4</v>
      </c>
      <c r="C17" s="10">
        <v>18</v>
      </c>
      <c r="D17" s="10"/>
      <c r="E17" s="10">
        <v>22</v>
      </c>
    </row>
    <row r="18" spans="1:5" x14ac:dyDescent="0.25">
      <c r="A18" s="12" t="s">
        <v>137</v>
      </c>
      <c r="B18" s="10">
        <v>29</v>
      </c>
      <c r="C18" s="10">
        <v>72</v>
      </c>
      <c r="D18" s="10">
        <v>118</v>
      </c>
      <c r="E18" s="10">
        <v>219</v>
      </c>
    </row>
    <row r="19" spans="1:5" x14ac:dyDescent="0.25">
      <c r="A19" s="12" t="s">
        <v>139</v>
      </c>
      <c r="B19" s="10">
        <v>156</v>
      </c>
      <c r="C19" s="10">
        <v>478</v>
      </c>
      <c r="D19" s="10">
        <v>123</v>
      </c>
      <c r="E19" s="10">
        <v>757</v>
      </c>
    </row>
  </sheetData>
  <pageMargins left="0.7" right="0.7" top="0.75" bottom="0.75" header="0.3" footer="0.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L29" sqref="L29"/>
    </sheetView>
  </sheetViews>
  <sheetFormatPr defaultRowHeight="15.75" x14ac:dyDescent="0.25"/>
  <sheetData>
    <row r="1" spans="1:2" x14ac:dyDescent="0.25">
      <c r="A1" t="s">
        <v>76</v>
      </c>
      <c r="B1" t="s">
        <v>0</v>
      </c>
    </row>
    <row r="2" spans="1:2" x14ac:dyDescent="0.25">
      <c r="A2" s="3" t="s">
        <v>91</v>
      </c>
      <c r="B2" s="3">
        <v>157</v>
      </c>
    </row>
    <row r="3" spans="1:2" x14ac:dyDescent="0.25">
      <c r="A3" s="3" t="s">
        <v>95</v>
      </c>
      <c r="B3" s="3">
        <v>113</v>
      </c>
    </row>
    <row r="4" spans="1:2" x14ac:dyDescent="0.25">
      <c r="A4" s="3" t="s">
        <v>90</v>
      </c>
      <c r="B4" s="3">
        <v>98</v>
      </c>
    </row>
    <row r="5" spans="1:2" x14ac:dyDescent="0.25">
      <c r="A5" s="3" t="s">
        <v>94</v>
      </c>
      <c r="B5" s="3">
        <v>81</v>
      </c>
    </row>
    <row r="6" spans="1:2" x14ac:dyDescent="0.25">
      <c r="A6" s="3" t="s">
        <v>98</v>
      </c>
      <c r="B6" s="3">
        <v>71</v>
      </c>
    </row>
    <row r="7" spans="1:2" x14ac:dyDescent="0.25">
      <c r="A7" s="3" t="s">
        <v>93</v>
      </c>
      <c r="B7" s="3">
        <v>61</v>
      </c>
    </row>
    <row r="8" spans="1:2" x14ac:dyDescent="0.25">
      <c r="A8" s="3" t="s">
        <v>99</v>
      </c>
      <c r="B8" s="3">
        <v>54</v>
      </c>
    </row>
    <row r="9" spans="1:2" x14ac:dyDescent="0.25">
      <c r="A9" s="3" t="s">
        <v>96</v>
      </c>
      <c r="B9" s="3">
        <v>40</v>
      </c>
    </row>
    <row r="10" spans="1:2" x14ac:dyDescent="0.25">
      <c r="A10" s="3" t="s">
        <v>89</v>
      </c>
      <c r="B10" s="3">
        <v>38</v>
      </c>
    </row>
    <row r="11" spans="1:2" x14ac:dyDescent="0.25">
      <c r="A11" s="3" t="s">
        <v>92</v>
      </c>
      <c r="B11" s="3">
        <v>35</v>
      </c>
    </row>
    <row r="12" spans="1:2" x14ac:dyDescent="0.25">
      <c r="A12" s="3" t="s">
        <v>97</v>
      </c>
      <c r="B12" s="3">
        <v>7</v>
      </c>
    </row>
  </sheetData>
  <autoFilter ref="A1:B1">
    <sortState ref="A2:B12">
      <sortCondition descending="1" ref="B1"/>
    </sortState>
  </autoFilter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2"/>
  <sheetViews>
    <sheetView workbookViewId="0">
      <selection activeCell="F15" sqref="F15"/>
    </sheetView>
  </sheetViews>
  <sheetFormatPr defaultRowHeight="15.75" x14ac:dyDescent="0.25"/>
  <sheetData>
    <row r="1" spans="1:3" x14ac:dyDescent="0.25">
      <c r="A1" t="s">
        <v>76</v>
      </c>
      <c r="B1" t="s">
        <v>5</v>
      </c>
    </row>
    <row r="2" spans="1:3" x14ac:dyDescent="0.25">
      <c r="A2" s="3" t="s">
        <v>91</v>
      </c>
      <c r="B2" s="3">
        <v>312</v>
      </c>
    </row>
    <row r="3" spans="1:3" x14ac:dyDescent="0.25">
      <c r="A3" s="3" t="s">
        <v>95</v>
      </c>
      <c r="B3" s="3">
        <v>286.39999999999998</v>
      </c>
    </row>
    <row r="4" spans="1:3" x14ac:dyDescent="0.25">
      <c r="A4" s="3" t="s">
        <v>90</v>
      </c>
      <c r="B4" s="3">
        <v>165.8</v>
      </c>
    </row>
    <row r="5" spans="1:3" x14ac:dyDescent="0.25">
      <c r="A5" s="3" t="s">
        <v>94</v>
      </c>
      <c r="B5" s="3">
        <v>199.1</v>
      </c>
    </row>
    <row r="6" spans="1:3" x14ac:dyDescent="0.25">
      <c r="A6" s="3" t="s">
        <v>98</v>
      </c>
      <c r="B6" s="3">
        <v>125.7</v>
      </c>
    </row>
    <row r="7" spans="1:3" x14ac:dyDescent="0.25">
      <c r="A7" s="3" t="s">
        <v>93</v>
      </c>
      <c r="B7" s="3">
        <v>125.7</v>
      </c>
    </row>
    <row r="8" spans="1:3" x14ac:dyDescent="0.25">
      <c r="A8" s="3" t="s">
        <v>99</v>
      </c>
      <c r="B8" s="3">
        <v>117.5</v>
      </c>
    </row>
    <row r="9" spans="1:3" x14ac:dyDescent="0.25">
      <c r="A9" s="3" t="s">
        <v>96</v>
      </c>
      <c r="B9" s="3">
        <v>231.7</v>
      </c>
    </row>
    <row r="10" spans="1:3" x14ac:dyDescent="0.25">
      <c r="A10" s="3" t="s">
        <v>89</v>
      </c>
      <c r="B10" s="3">
        <v>112.3</v>
      </c>
    </row>
    <row r="11" spans="1:3" x14ac:dyDescent="0.25">
      <c r="A11" s="3" t="s">
        <v>92</v>
      </c>
      <c r="B11" s="3">
        <v>88.4</v>
      </c>
    </row>
    <row r="12" spans="1:3" x14ac:dyDescent="0.25">
      <c r="A12" s="3" t="s">
        <v>97</v>
      </c>
      <c r="B12" s="3">
        <v>58.7</v>
      </c>
    </row>
  </sheetData>
  <autoFilter ref="A1:B1">
    <sortState ref="A2:B12">
      <sortCondition descending="1" ref="B1"/>
    </sortState>
  </autoFilter>
  <pageMargins left="0.7" right="0.7" top="0.75" bottom="0.75" header="0.3" footer="0.3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M25" sqref="M25"/>
    </sheetView>
  </sheetViews>
  <sheetFormatPr defaultColWidth="11" defaultRowHeight="15.75" x14ac:dyDescent="0.25"/>
  <cols>
    <col min="1" max="1" width="19" bestFit="1" customWidth="1"/>
  </cols>
  <sheetData>
    <row r="1" spans="1:2" x14ac:dyDescent="0.25">
      <c r="A1" t="s">
        <v>76</v>
      </c>
      <c r="B1" t="s">
        <v>11</v>
      </c>
    </row>
    <row r="2" spans="1:2" s="3" customFormat="1" x14ac:dyDescent="0.25">
      <c r="A2" s="3" t="s">
        <v>91</v>
      </c>
      <c r="B2" s="3">
        <v>1.99</v>
      </c>
    </row>
    <row r="3" spans="1:2" s="3" customFormat="1" x14ac:dyDescent="0.25">
      <c r="A3" s="3" t="s">
        <v>95</v>
      </c>
      <c r="B3" s="3">
        <v>2.5299999999999998</v>
      </c>
    </row>
    <row r="4" spans="1:2" s="3" customFormat="1" x14ac:dyDescent="0.25">
      <c r="A4" s="3" t="s">
        <v>90</v>
      </c>
      <c r="B4" s="3">
        <v>1.69</v>
      </c>
    </row>
    <row r="5" spans="1:2" s="3" customFormat="1" x14ac:dyDescent="0.25">
      <c r="A5" s="3" t="s">
        <v>94</v>
      </c>
      <c r="B5" s="3">
        <v>2.46</v>
      </c>
    </row>
    <row r="6" spans="1:2" s="3" customFormat="1" x14ac:dyDescent="0.25">
      <c r="A6" s="3" t="s">
        <v>98</v>
      </c>
      <c r="B6" s="3">
        <v>1.77</v>
      </c>
    </row>
    <row r="7" spans="1:2" s="3" customFormat="1" x14ac:dyDescent="0.25">
      <c r="A7" s="3" t="s">
        <v>93</v>
      </c>
      <c r="B7" s="3">
        <v>2.06</v>
      </c>
    </row>
    <row r="8" spans="1:2" s="3" customFormat="1" x14ac:dyDescent="0.25">
      <c r="A8" s="3" t="s">
        <v>99</v>
      </c>
      <c r="B8" s="3">
        <v>2.1800000000000002</v>
      </c>
    </row>
    <row r="9" spans="1:2" s="3" customFormat="1" x14ac:dyDescent="0.25">
      <c r="A9" s="3" t="s">
        <v>96</v>
      </c>
      <c r="B9" s="3">
        <v>5.79</v>
      </c>
    </row>
    <row r="10" spans="1:2" s="3" customFormat="1" x14ac:dyDescent="0.25">
      <c r="A10" s="3" t="s">
        <v>89</v>
      </c>
      <c r="B10" s="3">
        <v>2.96</v>
      </c>
    </row>
    <row r="11" spans="1:2" s="3" customFormat="1" x14ac:dyDescent="0.25">
      <c r="A11" s="3" t="s">
        <v>92</v>
      </c>
      <c r="B11" s="3">
        <v>2.5299999999999998</v>
      </c>
    </row>
    <row r="12" spans="1:2" s="3" customFormat="1" x14ac:dyDescent="0.25">
      <c r="A12" s="3" t="s">
        <v>97</v>
      </c>
      <c r="B12" s="3">
        <v>8.39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"/>
  <sheetViews>
    <sheetView workbookViewId="0">
      <selection activeCell="E2" sqref="E2"/>
    </sheetView>
  </sheetViews>
  <sheetFormatPr defaultColWidth="11" defaultRowHeight="15.75" x14ac:dyDescent="0.25"/>
  <cols>
    <col min="1" max="1" width="19" bestFit="1" customWidth="1"/>
    <col min="2" max="2" width="5.5" customWidth="1"/>
    <col min="3" max="3" width="4.875" customWidth="1"/>
    <col min="4" max="4" width="12.875" customWidth="1"/>
  </cols>
  <sheetData>
    <row r="1" spans="1:5" x14ac:dyDescent="0.25">
      <c r="A1" t="s">
        <v>76</v>
      </c>
      <c r="B1" t="s">
        <v>6</v>
      </c>
      <c r="C1" t="s">
        <v>7</v>
      </c>
      <c r="D1" t="s">
        <v>8</v>
      </c>
      <c r="E1" t="s">
        <v>9</v>
      </c>
    </row>
    <row r="2" spans="1:5" s="3" customFormat="1" x14ac:dyDescent="0.25">
      <c r="A2" s="3" t="s">
        <v>89</v>
      </c>
      <c r="B2" s="3">
        <v>32</v>
      </c>
      <c r="C2" s="3">
        <v>6</v>
      </c>
      <c r="D2" s="3">
        <v>0</v>
      </c>
      <c r="E2" s="3">
        <f t="shared" ref="E2:E12" si="0">SUM(B2:D2)</f>
        <v>38</v>
      </c>
    </row>
    <row r="3" spans="1:5" s="3" customFormat="1" x14ac:dyDescent="0.25">
      <c r="A3" s="3" t="s">
        <v>90</v>
      </c>
      <c r="B3" s="3">
        <v>64</v>
      </c>
      <c r="C3" s="3">
        <v>33</v>
      </c>
      <c r="D3" s="3">
        <v>1</v>
      </c>
      <c r="E3" s="3">
        <f t="shared" si="0"/>
        <v>98</v>
      </c>
    </row>
    <row r="4" spans="1:5" s="3" customFormat="1" x14ac:dyDescent="0.25">
      <c r="A4" s="3" t="s">
        <v>91</v>
      </c>
      <c r="B4" s="3">
        <v>85</v>
      </c>
      <c r="C4" s="3">
        <v>18</v>
      </c>
      <c r="D4" s="3">
        <v>54</v>
      </c>
      <c r="E4" s="3">
        <f t="shared" si="0"/>
        <v>157</v>
      </c>
    </row>
    <row r="5" spans="1:5" s="3" customFormat="1" x14ac:dyDescent="0.25">
      <c r="A5" s="3" t="s">
        <v>92</v>
      </c>
      <c r="B5" s="3">
        <v>26</v>
      </c>
      <c r="C5" s="3">
        <v>9</v>
      </c>
      <c r="D5" s="3">
        <v>0</v>
      </c>
      <c r="E5" s="3">
        <f t="shared" si="0"/>
        <v>35</v>
      </c>
    </row>
    <row r="6" spans="1:5" s="3" customFormat="1" x14ac:dyDescent="0.25">
      <c r="A6" s="3" t="s">
        <v>93</v>
      </c>
      <c r="B6" s="3">
        <v>49</v>
      </c>
      <c r="C6" s="3">
        <v>4</v>
      </c>
      <c r="D6" s="3">
        <v>8</v>
      </c>
      <c r="E6" s="3">
        <f t="shared" si="0"/>
        <v>61</v>
      </c>
    </row>
    <row r="7" spans="1:5" s="3" customFormat="1" x14ac:dyDescent="0.25">
      <c r="A7" s="3" t="s">
        <v>94</v>
      </c>
      <c r="B7" s="3">
        <v>51</v>
      </c>
      <c r="C7" s="3">
        <v>24</v>
      </c>
      <c r="D7" s="3">
        <v>6</v>
      </c>
      <c r="E7" s="3">
        <f t="shared" si="0"/>
        <v>81</v>
      </c>
    </row>
    <row r="8" spans="1:5" s="3" customFormat="1" x14ac:dyDescent="0.25">
      <c r="A8" s="3" t="s">
        <v>95</v>
      </c>
      <c r="B8" s="3">
        <v>84</v>
      </c>
      <c r="C8" s="3">
        <v>18</v>
      </c>
      <c r="D8" s="3">
        <v>11</v>
      </c>
      <c r="E8" s="3">
        <f t="shared" si="0"/>
        <v>113</v>
      </c>
    </row>
    <row r="9" spans="1:5" s="3" customFormat="1" x14ac:dyDescent="0.25">
      <c r="A9" s="3" t="s">
        <v>96</v>
      </c>
      <c r="B9" s="3">
        <v>25</v>
      </c>
      <c r="C9" s="3">
        <v>14</v>
      </c>
      <c r="D9" s="3">
        <v>1</v>
      </c>
      <c r="E9" s="3">
        <f t="shared" si="0"/>
        <v>40</v>
      </c>
    </row>
    <row r="10" spans="1:5" s="3" customFormat="1" x14ac:dyDescent="0.25">
      <c r="A10" s="3" t="s">
        <v>97</v>
      </c>
      <c r="B10" s="3">
        <v>4</v>
      </c>
      <c r="C10" s="3">
        <v>3</v>
      </c>
      <c r="D10" s="3">
        <v>0</v>
      </c>
      <c r="E10" s="3">
        <f t="shared" si="0"/>
        <v>7</v>
      </c>
    </row>
    <row r="11" spans="1:5" s="3" customFormat="1" x14ac:dyDescent="0.25">
      <c r="A11" s="3" t="s">
        <v>98</v>
      </c>
      <c r="B11" s="3">
        <v>50</v>
      </c>
      <c r="C11" s="3">
        <v>18</v>
      </c>
      <c r="D11" s="3">
        <v>3</v>
      </c>
      <c r="E11" s="3">
        <f t="shared" si="0"/>
        <v>71</v>
      </c>
    </row>
    <row r="12" spans="1:5" s="3" customFormat="1" x14ac:dyDescent="0.25">
      <c r="A12" s="3" t="s">
        <v>99</v>
      </c>
      <c r="B12" s="3">
        <v>42</v>
      </c>
      <c r="C12" s="3">
        <v>8</v>
      </c>
      <c r="D12" s="3">
        <v>4</v>
      </c>
      <c r="E12" s="3">
        <f t="shared" si="0"/>
        <v>54</v>
      </c>
    </row>
  </sheetData>
  <autoFilter ref="A1">
    <sortState ref="A2:E12">
      <sortCondition ref="A1"/>
    </sortState>
  </autoFilter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workbookViewId="0">
      <pane xSplit="1" topLeftCell="Y1" activePane="topRight" state="frozen"/>
      <selection pane="topRight" sqref="A1:XFD1048576"/>
    </sheetView>
  </sheetViews>
  <sheetFormatPr defaultColWidth="11" defaultRowHeight="15.75" x14ac:dyDescent="0.25"/>
  <cols>
    <col min="1" max="1" width="19" bestFit="1" customWidth="1"/>
    <col min="2" max="2" width="9.25" bestFit="1" customWidth="1"/>
    <col min="3" max="3" width="6.125" customWidth="1"/>
    <col min="4" max="4" width="6" customWidth="1"/>
    <col min="5" max="6" width="4.625" customWidth="1"/>
    <col min="7" max="7" width="5.5" customWidth="1"/>
    <col min="8" max="8" width="6.75" customWidth="1"/>
    <col min="9" max="23" width="7" bestFit="1" customWidth="1"/>
    <col min="24" max="24" width="5.75" customWidth="1"/>
    <col min="25" max="32" width="6.625" customWidth="1"/>
    <col min="33" max="33" width="5.5" customWidth="1"/>
    <col min="34" max="34" width="4.875" customWidth="1"/>
    <col min="35" max="35" width="12.875" customWidth="1"/>
    <col min="36" max="36" width="15.75" customWidth="1"/>
    <col min="37" max="37" width="10.5" style="1" customWidth="1"/>
    <col min="38" max="38" width="11.625" customWidth="1"/>
    <col min="39" max="39" width="12.25" customWidth="1"/>
    <col min="40" max="40" width="15.125" customWidth="1"/>
  </cols>
  <sheetData>
    <row r="1" spans="1:48" x14ac:dyDescent="0.25">
      <c r="A1" t="s">
        <v>76</v>
      </c>
      <c r="B1" t="s">
        <v>5</v>
      </c>
      <c r="C1" t="s">
        <v>0</v>
      </c>
      <c r="D1" t="s">
        <v>1</v>
      </c>
      <c r="E1" t="s">
        <v>104</v>
      </c>
      <c r="F1" t="s">
        <v>2</v>
      </c>
      <c r="G1" t="s">
        <v>3</v>
      </c>
      <c r="H1" t="s">
        <v>4</v>
      </c>
      <c r="I1" t="s">
        <v>122</v>
      </c>
      <c r="J1" t="s">
        <v>123</v>
      </c>
      <c r="K1" t="s">
        <v>124</v>
      </c>
      <c r="L1" t="s">
        <v>125</v>
      </c>
      <c r="M1" t="s">
        <v>126</v>
      </c>
      <c r="N1" t="s">
        <v>127</v>
      </c>
      <c r="O1" t="s">
        <v>128</v>
      </c>
      <c r="P1" t="s">
        <v>129</v>
      </c>
      <c r="Q1" t="s">
        <v>130</v>
      </c>
      <c r="R1" t="s">
        <v>131</v>
      </c>
      <c r="S1" t="s">
        <v>132</v>
      </c>
      <c r="T1" t="s">
        <v>133</v>
      </c>
      <c r="U1" t="s">
        <v>134</v>
      </c>
      <c r="V1" t="s">
        <v>135</v>
      </c>
      <c r="W1" t="s">
        <v>136</v>
      </c>
      <c r="X1" t="s">
        <v>137</v>
      </c>
      <c r="Y1" t="s">
        <v>105</v>
      </c>
      <c r="Z1" t="s">
        <v>106</v>
      </c>
      <c r="AA1" t="s">
        <v>107</v>
      </c>
      <c r="AB1" t="s">
        <v>108</v>
      </c>
      <c r="AC1" t="s">
        <v>109</v>
      </c>
      <c r="AD1" t="s">
        <v>110</v>
      </c>
      <c r="AE1" t="s">
        <v>111</v>
      </c>
      <c r="AF1" t="s">
        <v>112</v>
      </c>
      <c r="AG1" t="s">
        <v>6</v>
      </c>
      <c r="AH1" t="s">
        <v>7</v>
      </c>
      <c r="AI1" t="s">
        <v>8</v>
      </c>
      <c r="AJ1" t="s">
        <v>11</v>
      </c>
      <c r="AK1" s="1" t="s">
        <v>10</v>
      </c>
      <c r="AL1" t="s">
        <v>12</v>
      </c>
      <c r="AM1" t="s">
        <v>14</v>
      </c>
      <c r="AN1" t="s">
        <v>13</v>
      </c>
      <c r="AO1" t="s">
        <v>114</v>
      </c>
      <c r="AP1" t="s">
        <v>115</v>
      </c>
      <c r="AQ1" t="s">
        <v>116</v>
      </c>
      <c r="AR1" t="s">
        <v>117</v>
      </c>
      <c r="AS1" t="s">
        <v>118</v>
      </c>
      <c r="AT1" t="s">
        <v>119</v>
      </c>
      <c r="AU1" t="s">
        <v>120</v>
      </c>
      <c r="AV1" t="s">
        <v>121</v>
      </c>
    </row>
    <row r="2" spans="1:48" s="3" customFormat="1" x14ac:dyDescent="0.25">
      <c r="A2" s="3" t="s">
        <v>91</v>
      </c>
      <c r="B2" s="3">
        <v>312</v>
      </c>
      <c r="C2" s="3">
        <v>157</v>
      </c>
      <c r="D2" s="3">
        <v>15</v>
      </c>
      <c r="E2" s="3">
        <v>39</v>
      </c>
      <c r="F2" s="3">
        <v>2</v>
      </c>
      <c r="G2" s="3">
        <v>25</v>
      </c>
      <c r="H2" s="3">
        <v>76</v>
      </c>
      <c r="I2" s="3">
        <v>6</v>
      </c>
      <c r="J2" s="3">
        <v>3</v>
      </c>
      <c r="K2" s="3">
        <v>11</v>
      </c>
      <c r="L2" s="3">
        <v>0</v>
      </c>
      <c r="M2" s="3">
        <v>4</v>
      </c>
      <c r="N2" s="3">
        <v>5</v>
      </c>
      <c r="O2" s="3">
        <v>4</v>
      </c>
      <c r="P2" s="3">
        <v>4</v>
      </c>
      <c r="Q2" s="3">
        <v>4</v>
      </c>
      <c r="R2" s="3">
        <v>4</v>
      </c>
      <c r="S2" s="3">
        <v>0</v>
      </c>
      <c r="T2" s="3">
        <v>19</v>
      </c>
      <c r="U2" s="3">
        <v>6</v>
      </c>
      <c r="V2" s="3">
        <v>10</v>
      </c>
      <c r="W2" s="3">
        <v>8</v>
      </c>
      <c r="X2" s="3">
        <v>69</v>
      </c>
      <c r="Y2" s="3">
        <v>25</v>
      </c>
      <c r="Z2" s="3">
        <v>16</v>
      </c>
      <c r="AA2" s="3">
        <v>12</v>
      </c>
      <c r="AB2" s="3">
        <v>6</v>
      </c>
      <c r="AC2" s="3">
        <v>5</v>
      </c>
      <c r="AD2" s="3">
        <v>6</v>
      </c>
      <c r="AE2" s="3">
        <v>4</v>
      </c>
      <c r="AF2" s="3">
        <v>83</v>
      </c>
      <c r="AG2" s="3">
        <v>85</v>
      </c>
      <c r="AH2" s="3">
        <v>18</v>
      </c>
      <c r="AI2" s="3">
        <v>54</v>
      </c>
      <c r="AJ2" s="5">
        <f>B2/C2</f>
        <v>1.9872611464968153</v>
      </c>
      <c r="AK2" s="5"/>
      <c r="AL2" s="4">
        <f t="shared" ref="AL2:AL9" si="0">(AG2/AH2)</f>
        <v>4.7222222222222223</v>
      </c>
      <c r="AM2" s="4">
        <f t="shared" ref="AM2:AM9" si="1">(E2/(C2-H2))</f>
        <v>0.48148148148148145</v>
      </c>
      <c r="AN2" s="4">
        <f t="shared" ref="AN2:AN9" si="2">(Z2/(C2-AF2))</f>
        <v>0.21621621621621623</v>
      </c>
      <c r="AO2" s="3">
        <f>Y2/B2</f>
        <v>8.0128205128205135E-2</v>
      </c>
      <c r="AP2" s="3">
        <f>Z2/B2</f>
        <v>5.128205128205128E-2</v>
      </c>
      <c r="AQ2" s="3">
        <f>AA2/B2</f>
        <v>3.8461538461538464E-2</v>
      </c>
      <c r="AR2" s="3">
        <f>AB2/B2</f>
        <v>1.9230769230769232E-2</v>
      </c>
      <c r="AS2" s="3">
        <f>AC2/B2</f>
        <v>1.6025641025641024E-2</v>
      </c>
      <c r="AT2" s="3">
        <f>AD2/B2</f>
        <v>1.9230769230769232E-2</v>
      </c>
      <c r="AU2" s="3">
        <f>AE2/B2</f>
        <v>1.282051282051282E-2</v>
      </c>
      <c r="AV2" s="3">
        <f>AF2/B2</f>
        <v>0.26602564102564102</v>
      </c>
    </row>
    <row r="3" spans="1:48" s="3" customFormat="1" x14ac:dyDescent="0.25">
      <c r="A3" s="3" t="s">
        <v>95</v>
      </c>
      <c r="B3" s="3">
        <v>286.39999999999998</v>
      </c>
      <c r="C3" s="3">
        <v>113</v>
      </c>
      <c r="D3" s="3">
        <v>12</v>
      </c>
      <c r="E3" s="3">
        <v>20</v>
      </c>
      <c r="F3" s="3">
        <v>1</v>
      </c>
      <c r="G3" s="3">
        <v>17</v>
      </c>
      <c r="H3" s="3">
        <v>63</v>
      </c>
      <c r="I3" s="3">
        <v>7</v>
      </c>
      <c r="J3" s="3">
        <v>6</v>
      </c>
      <c r="K3" s="3">
        <v>3</v>
      </c>
      <c r="L3" s="3">
        <v>3</v>
      </c>
      <c r="M3" s="3">
        <v>2</v>
      </c>
      <c r="N3" s="3">
        <v>5</v>
      </c>
      <c r="O3" s="3">
        <v>7</v>
      </c>
      <c r="P3" s="3">
        <v>4</v>
      </c>
      <c r="Q3" s="3">
        <v>13</v>
      </c>
      <c r="R3" s="3">
        <v>1</v>
      </c>
      <c r="S3" s="3">
        <v>1</v>
      </c>
      <c r="T3" s="3">
        <v>18</v>
      </c>
      <c r="U3" s="3">
        <v>11</v>
      </c>
      <c r="V3" s="3">
        <v>3</v>
      </c>
      <c r="W3" s="3">
        <v>2</v>
      </c>
      <c r="X3" s="3">
        <v>27</v>
      </c>
      <c r="Y3" s="3">
        <v>11</v>
      </c>
      <c r="Z3" s="3">
        <v>10</v>
      </c>
      <c r="AA3" s="3">
        <v>9</v>
      </c>
      <c r="AB3" s="3">
        <v>11</v>
      </c>
      <c r="AC3" s="3">
        <v>2</v>
      </c>
      <c r="AD3" s="3">
        <v>1</v>
      </c>
      <c r="AE3" s="3">
        <v>6</v>
      </c>
      <c r="AF3" s="3">
        <v>63</v>
      </c>
      <c r="AG3" s="3">
        <v>84</v>
      </c>
      <c r="AH3" s="3">
        <v>18</v>
      </c>
      <c r="AI3" s="3">
        <v>11</v>
      </c>
      <c r="AJ3" s="5">
        <f t="shared" ref="AJ3:AJ12" si="3">B3/C3</f>
        <v>2.534513274336283</v>
      </c>
      <c r="AK3" s="5"/>
      <c r="AL3" s="4">
        <f t="shared" si="0"/>
        <v>4.666666666666667</v>
      </c>
      <c r="AM3" s="4">
        <f t="shared" si="1"/>
        <v>0.4</v>
      </c>
      <c r="AN3" s="4">
        <f t="shared" si="2"/>
        <v>0.2</v>
      </c>
      <c r="AO3" s="3">
        <f t="shared" ref="AO3:AO12" si="4">Y3/B3</f>
        <v>3.840782122905028E-2</v>
      </c>
      <c r="AP3" s="3">
        <f t="shared" ref="AP3:AP12" si="5">Z3/B3</f>
        <v>3.4916201117318441E-2</v>
      </c>
      <c r="AQ3" s="3">
        <f t="shared" ref="AQ3:AQ12" si="6">AA3/B3</f>
        <v>3.1424581005586594E-2</v>
      </c>
      <c r="AR3" s="3">
        <f t="shared" ref="AR3:AR12" si="7">AB3/B3</f>
        <v>3.840782122905028E-2</v>
      </c>
      <c r="AS3" s="3">
        <f t="shared" ref="AS3:AS12" si="8">AC3/B3</f>
        <v>6.9832402234636876E-3</v>
      </c>
      <c r="AT3" s="3">
        <f t="shared" ref="AT3:AT12" si="9">AD3/B3</f>
        <v>3.4916201117318438E-3</v>
      </c>
      <c r="AU3" s="3">
        <f t="shared" ref="AU3:AU12" si="10">AE3/B3</f>
        <v>2.0949720670391064E-2</v>
      </c>
      <c r="AV3" s="3">
        <f t="shared" ref="AV3:AV12" si="11">AF3/B3</f>
        <v>0.21997206703910616</v>
      </c>
    </row>
    <row r="4" spans="1:48" s="3" customFormat="1" x14ac:dyDescent="0.25">
      <c r="A4" s="3" t="s">
        <v>90</v>
      </c>
      <c r="B4" s="3">
        <v>165.8</v>
      </c>
      <c r="C4" s="3">
        <v>98</v>
      </c>
      <c r="D4" s="3">
        <v>14</v>
      </c>
      <c r="E4" s="3">
        <v>36</v>
      </c>
      <c r="F4" s="3">
        <v>6</v>
      </c>
      <c r="G4" s="3">
        <v>17</v>
      </c>
      <c r="H4" s="3">
        <v>25</v>
      </c>
      <c r="I4" s="3">
        <v>10</v>
      </c>
      <c r="J4" s="3">
        <v>6</v>
      </c>
      <c r="K4" s="3">
        <v>6</v>
      </c>
      <c r="L4" s="3">
        <v>6</v>
      </c>
      <c r="M4" s="3">
        <v>5</v>
      </c>
      <c r="N4" s="3">
        <v>8</v>
      </c>
      <c r="O4" s="3">
        <v>9</v>
      </c>
      <c r="P4" s="3">
        <v>6</v>
      </c>
      <c r="Q4" s="3">
        <v>1</v>
      </c>
      <c r="R4" s="3">
        <v>6</v>
      </c>
      <c r="S4" s="3">
        <v>3</v>
      </c>
      <c r="T4" s="3">
        <v>11</v>
      </c>
      <c r="U4" s="3">
        <v>3</v>
      </c>
      <c r="V4" s="3">
        <v>4</v>
      </c>
      <c r="W4" s="3">
        <v>1</v>
      </c>
      <c r="X4" s="3">
        <v>12</v>
      </c>
      <c r="Y4" s="3">
        <v>14.6</v>
      </c>
      <c r="Z4" s="3">
        <v>8</v>
      </c>
      <c r="AA4" s="3">
        <v>6.4</v>
      </c>
      <c r="AB4" s="3">
        <v>33</v>
      </c>
      <c r="AC4" s="3">
        <v>0</v>
      </c>
      <c r="AD4" s="3">
        <v>1</v>
      </c>
      <c r="AE4" s="3">
        <v>3</v>
      </c>
      <c r="AF4" s="3">
        <v>32</v>
      </c>
      <c r="AG4" s="3">
        <v>64</v>
      </c>
      <c r="AH4" s="3">
        <v>33</v>
      </c>
      <c r="AI4" s="3">
        <v>1</v>
      </c>
      <c r="AJ4" s="5">
        <f t="shared" si="3"/>
        <v>1.6918367346938776</v>
      </c>
      <c r="AK4" s="5"/>
      <c r="AL4" s="4">
        <f t="shared" si="0"/>
        <v>1.9393939393939394</v>
      </c>
      <c r="AM4" s="4">
        <f t="shared" si="1"/>
        <v>0.49315068493150682</v>
      </c>
      <c r="AN4" s="4">
        <f t="shared" si="2"/>
        <v>0.12121212121212122</v>
      </c>
      <c r="AO4" s="3">
        <f t="shared" si="4"/>
        <v>8.8057901085645346E-2</v>
      </c>
      <c r="AP4" s="3">
        <f t="shared" si="5"/>
        <v>4.8250904704463207E-2</v>
      </c>
      <c r="AQ4" s="3">
        <f t="shared" si="6"/>
        <v>3.8600723763570564E-2</v>
      </c>
      <c r="AR4" s="3">
        <f t="shared" si="7"/>
        <v>0.19903498190591074</v>
      </c>
      <c r="AS4" s="3">
        <f t="shared" si="8"/>
        <v>0</v>
      </c>
      <c r="AT4" s="3">
        <f t="shared" si="9"/>
        <v>6.0313630880579009E-3</v>
      </c>
      <c r="AU4" s="3">
        <f t="shared" si="10"/>
        <v>1.8094089264173701E-2</v>
      </c>
      <c r="AV4" s="3">
        <f t="shared" si="11"/>
        <v>0.19300361881785283</v>
      </c>
    </row>
    <row r="5" spans="1:48" s="3" customFormat="1" x14ac:dyDescent="0.25">
      <c r="A5" s="3" t="s">
        <v>94</v>
      </c>
      <c r="B5" s="3">
        <v>199.1</v>
      </c>
      <c r="C5" s="3">
        <v>81</v>
      </c>
      <c r="D5" s="3">
        <v>20</v>
      </c>
      <c r="E5" s="3">
        <v>22</v>
      </c>
      <c r="F5" s="3">
        <v>2</v>
      </c>
      <c r="G5" s="3">
        <v>9</v>
      </c>
      <c r="H5" s="3">
        <v>28</v>
      </c>
      <c r="I5" s="3">
        <v>6</v>
      </c>
      <c r="J5" s="3">
        <v>4</v>
      </c>
      <c r="K5" s="3">
        <v>1</v>
      </c>
      <c r="L5" s="3">
        <v>0</v>
      </c>
      <c r="M5" s="3">
        <v>2</v>
      </c>
      <c r="N5" s="3">
        <v>0</v>
      </c>
      <c r="O5" s="3">
        <v>3</v>
      </c>
      <c r="P5" s="3">
        <v>5</v>
      </c>
      <c r="Q5" s="3">
        <v>9</v>
      </c>
      <c r="R5" s="3">
        <v>6</v>
      </c>
      <c r="S5" s="3">
        <v>0</v>
      </c>
      <c r="T5" s="3">
        <v>12</v>
      </c>
      <c r="U5" s="3">
        <v>1</v>
      </c>
      <c r="V5" s="3">
        <v>1</v>
      </c>
      <c r="W5" s="3">
        <v>0</v>
      </c>
      <c r="X5" s="3">
        <v>31</v>
      </c>
      <c r="Y5" s="3">
        <v>22</v>
      </c>
      <c r="Z5" s="3">
        <v>11</v>
      </c>
      <c r="AA5" s="3">
        <v>13</v>
      </c>
      <c r="AB5" s="3">
        <v>6</v>
      </c>
      <c r="AC5" s="3">
        <v>6</v>
      </c>
      <c r="AD5" s="3">
        <v>6</v>
      </c>
      <c r="AE5" s="3">
        <v>4</v>
      </c>
      <c r="AF5" s="3">
        <v>13</v>
      </c>
      <c r="AG5" s="3">
        <v>51</v>
      </c>
      <c r="AH5" s="3">
        <v>24</v>
      </c>
      <c r="AI5" s="3">
        <v>6</v>
      </c>
      <c r="AJ5" s="5">
        <f t="shared" si="3"/>
        <v>2.4580246913580246</v>
      </c>
      <c r="AK5" s="5"/>
      <c r="AL5" s="4">
        <f t="shared" si="0"/>
        <v>2.125</v>
      </c>
      <c r="AM5" s="4">
        <f t="shared" si="1"/>
        <v>0.41509433962264153</v>
      </c>
      <c r="AN5" s="4">
        <f t="shared" si="2"/>
        <v>0.16176470588235295</v>
      </c>
      <c r="AO5" s="3">
        <f t="shared" si="4"/>
        <v>0.11049723756906078</v>
      </c>
      <c r="AP5" s="3">
        <f t="shared" si="5"/>
        <v>5.5248618784530391E-2</v>
      </c>
      <c r="AQ5" s="3">
        <f t="shared" si="6"/>
        <v>6.5293822199899557E-2</v>
      </c>
      <c r="AR5" s="3">
        <f t="shared" si="7"/>
        <v>3.0135610246107485E-2</v>
      </c>
      <c r="AS5" s="3">
        <f t="shared" si="8"/>
        <v>3.0135610246107485E-2</v>
      </c>
      <c r="AT5" s="3">
        <f t="shared" si="9"/>
        <v>3.0135610246107485E-2</v>
      </c>
      <c r="AU5" s="3">
        <f t="shared" si="10"/>
        <v>2.0090406830738324E-2</v>
      </c>
      <c r="AV5" s="3">
        <f t="shared" si="11"/>
        <v>6.5293822199899557E-2</v>
      </c>
    </row>
    <row r="6" spans="1:48" s="3" customFormat="1" x14ac:dyDescent="0.25">
      <c r="A6" s="3" t="s">
        <v>98</v>
      </c>
      <c r="B6" s="3">
        <v>125.7</v>
      </c>
      <c r="C6" s="3">
        <v>71</v>
      </c>
      <c r="D6" s="3">
        <v>19</v>
      </c>
      <c r="E6" s="3">
        <v>24</v>
      </c>
      <c r="F6" s="3">
        <v>4</v>
      </c>
      <c r="G6" s="3">
        <v>24</v>
      </c>
      <c r="H6" s="3">
        <v>0</v>
      </c>
      <c r="I6" s="3">
        <v>5</v>
      </c>
      <c r="J6" s="3">
        <v>2</v>
      </c>
      <c r="K6" s="3">
        <v>3</v>
      </c>
      <c r="L6" s="3">
        <v>4</v>
      </c>
      <c r="M6" s="3">
        <v>9</v>
      </c>
      <c r="N6" s="3">
        <v>3</v>
      </c>
      <c r="O6" s="3">
        <v>3</v>
      </c>
      <c r="P6" s="3">
        <v>1</v>
      </c>
      <c r="Q6" s="3">
        <v>3</v>
      </c>
      <c r="R6" s="3">
        <v>3</v>
      </c>
      <c r="S6" s="3">
        <v>0</v>
      </c>
      <c r="T6" s="3">
        <v>13</v>
      </c>
      <c r="U6" s="3">
        <v>1</v>
      </c>
      <c r="V6" s="3">
        <v>5</v>
      </c>
      <c r="W6" s="3">
        <v>4</v>
      </c>
      <c r="X6" s="3">
        <v>12</v>
      </c>
      <c r="Y6" s="3">
        <v>25</v>
      </c>
      <c r="Z6" s="3">
        <v>21</v>
      </c>
      <c r="AA6" s="3">
        <v>5</v>
      </c>
      <c r="AB6" s="3">
        <v>2</v>
      </c>
      <c r="AC6" s="3">
        <v>0</v>
      </c>
      <c r="AD6" s="3">
        <v>2</v>
      </c>
      <c r="AE6" s="3">
        <v>13</v>
      </c>
      <c r="AF6" s="3">
        <v>5</v>
      </c>
      <c r="AG6" s="3">
        <v>50</v>
      </c>
      <c r="AH6" s="3">
        <v>18</v>
      </c>
      <c r="AI6" s="3">
        <v>3</v>
      </c>
      <c r="AJ6" s="5">
        <f t="shared" si="3"/>
        <v>1.7704225352112677</v>
      </c>
      <c r="AK6" s="5"/>
      <c r="AL6" s="4">
        <f t="shared" si="0"/>
        <v>2.7777777777777777</v>
      </c>
      <c r="AM6" s="4">
        <f t="shared" si="1"/>
        <v>0.3380281690140845</v>
      </c>
      <c r="AN6" s="4">
        <f t="shared" si="2"/>
        <v>0.31818181818181818</v>
      </c>
      <c r="AO6" s="3">
        <f t="shared" si="4"/>
        <v>0.19888623707239458</v>
      </c>
      <c r="AP6" s="3">
        <f t="shared" si="5"/>
        <v>0.16706443914081145</v>
      </c>
      <c r="AQ6" s="3">
        <f t="shared" si="6"/>
        <v>3.9777247414478918E-2</v>
      </c>
      <c r="AR6" s="3">
        <f t="shared" si="7"/>
        <v>1.5910898965791568E-2</v>
      </c>
      <c r="AS6" s="3">
        <f t="shared" si="8"/>
        <v>0</v>
      </c>
      <c r="AT6" s="3">
        <f t="shared" si="9"/>
        <v>1.5910898965791568E-2</v>
      </c>
      <c r="AU6" s="3">
        <f t="shared" si="10"/>
        <v>0.10342084327764518</v>
      </c>
      <c r="AV6" s="3">
        <f t="shared" si="11"/>
        <v>3.9777247414478918E-2</v>
      </c>
    </row>
    <row r="7" spans="1:48" s="3" customFormat="1" x14ac:dyDescent="0.25">
      <c r="A7" s="3" t="s">
        <v>93</v>
      </c>
      <c r="B7" s="3">
        <v>125.7</v>
      </c>
      <c r="C7" s="3">
        <v>61</v>
      </c>
      <c r="D7" s="3">
        <v>5</v>
      </c>
      <c r="E7" s="3">
        <v>7</v>
      </c>
      <c r="F7" s="3">
        <v>0</v>
      </c>
      <c r="G7" s="3">
        <v>2</v>
      </c>
      <c r="H7" s="3">
        <v>47</v>
      </c>
      <c r="I7" s="3">
        <v>0</v>
      </c>
      <c r="J7" s="3">
        <v>2</v>
      </c>
      <c r="K7" s="3">
        <v>0</v>
      </c>
      <c r="L7" s="3">
        <v>0</v>
      </c>
      <c r="M7" s="3">
        <v>0</v>
      </c>
      <c r="N7" s="3">
        <v>1</v>
      </c>
      <c r="O7" s="3">
        <v>0</v>
      </c>
      <c r="P7" s="3">
        <v>1</v>
      </c>
      <c r="Q7" s="3">
        <v>2</v>
      </c>
      <c r="R7" s="3">
        <v>1</v>
      </c>
      <c r="S7" s="3">
        <v>5</v>
      </c>
      <c r="T7" s="3">
        <v>12</v>
      </c>
      <c r="U7" s="3">
        <v>0</v>
      </c>
      <c r="V7" s="3">
        <v>0</v>
      </c>
      <c r="W7" s="3">
        <v>1</v>
      </c>
      <c r="X7" s="3">
        <v>36</v>
      </c>
      <c r="Y7" s="3">
        <v>7</v>
      </c>
      <c r="Z7" s="3">
        <v>0</v>
      </c>
      <c r="AA7" s="3">
        <v>0</v>
      </c>
      <c r="AB7" s="3">
        <v>2</v>
      </c>
      <c r="AC7" s="3">
        <v>0</v>
      </c>
      <c r="AD7" s="3">
        <v>0</v>
      </c>
      <c r="AE7" s="3">
        <v>1</v>
      </c>
      <c r="AF7" s="3">
        <v>51</v>
      </c>
      <c r="AG7" s="3">
        <v>49</v>
      </c>
      <c r="AH7" s="3">
        <v>4</v>
      </c>
      <c r="AI7" s="3">
        <v>8</v>
      </c>
      <c r="AJ7" s="5">
        <f t="shared" si="3"/>
        <v>2.0606557377049182</v>
      </c>
      <c r="AK7" s="5"/>
      <c r="AL7" s="4">
        <f t="shared" si="0"/>
        <v>12.25</v>
      </c>
      <c r="AM7" s="4">
        <f t="shared" si="1"/>
        <v>0.5</v>
      </c>
      <c r="AN7" s="4">
        <f t="shared" si="2"/>
        <v>0</v>
      </c>
      <c r="AO7" s="3">
        <f t="shared" si="4"/>
        <v>5.5688146380270483E-2</v>
      </c>
      <c r="AP7" s="3">
        <f t="shared" si="5"/>
        <v>0</v>
      </c>
      <c r="AQ7" s="3">
        <f t="shared" si="6"/>
        <v>0</v>
      </c>
      <c r="AR7" s="3">
        <f t="shared" si="7"/>
        <v>1.5910898965791568E-2</v>
      </c>
      <c r="AS7" s="3">
        <f t="shared" si="8"/>
        <v>0</v>
      </c>
      <c r="AT7" s="3">
        <f t="shared" si="9"/>
        <v>0</v>
      </c>
      <c r="AU7" s="3">
        <f t="shared" si="10"/>
        <v>7.955449482895784E-3</v>
      </c>
      <c r="AV7" s="3">
        <f t="shared" si="11"/>
        <v>0.40572792362768495</v>
      </c>
    </row>
    <row r="8" spans="1:48" s="3" customFormat="1" x14ac:dyDescent="0.25">
      <c r="A8" s="3" t="s">
        <v>99</v>
      </c>
      <c r="B8" s="3">
        <v>117.5</v>
      </c>
      <c r="C8" s="3">
        <v>54</v>
      </c>
      <c r="D8" s="3">
        <v>12</v>
      </c>
      <c r="E8" s="3">
        <v>16</v>
      </c>
      <c r="F8" s="3">
        <v>3</v>
      </c>
      <c r="G8" s="3">
        <v>8</v>
      </c>
      <c r="H8" s="3">
        <v>15</v>
      </c>
      <c r="I8" s="3">
        <v>9</v>
      </c>
      <c r="J8" s="3">
        <v>1</v>
      </c>
      <c r="K8" s="3">
        <v>6</v>
      </c>
      <c r="L8" s="3">
        <v>3</v>
      </c>
      <c r="M8" s="3">
        <v>1</v>
      </c>
      <c r="N8" s="3">
        <v>9</v>
      </c>
      <c r="O8" s="3">
        <v>5</v>
      </c>
      <c r="P8" s="3">
        <v>0</v>
      </c>
      <c r="Q8" s="3">
        <v>6</v>
      </c>
      <c r="R8" s="3">
        <v>0</v>
      </c>
      <c r="S8" s="3">
        <v>3</v>
      </c>
      <c r="T8" s="3">
        <v>3</v>
      </c>
      <c r="U8" s="3">
        <v>1</v>
      </c>
      <c r="V8" s="3">
        <v>0</v>
      </c>
      <c r="W8" s="3">
        <v>2</v>
      </c>
      <c r="X8" s="3">
        <v>5</v>
      </c>
      <c r="Y8" s="3">
        <v>16</v>
      </c>
      <c r="Z8" s="3">
        <v>12</v>
      </c>
      <c r="AA8" s="3">
        <v>9</v>
      </c>
      <c r="AB8" s="3">
        <v>6</v>
      </c>
      <c r="AC8" s="3">
        <v>1</v>
      </c>
      <c r="AD8" s="3">
        <v>0</v>
      </c>
      <c r="AE8" s="3">
        <v>0</v>
      </c>
      <c r="AF8" s="3">
        <v>10</v>
      </c>
      <c r="AG8" s="3">
        <v>42</v>
      </c>
      <c r="AH8" s="3">
        <v>8</v>
      </c>
      <c r="AI8" s="3">
        <v>4</v>
      </c>
      <c r="AJ8" s="5">
        <f t="shared" si="3"/>
        <v>2.175925925925926</v>
      </c>
      <c r="AK8" s="5"/>
      <c r="AL8" s="4">
        <f t="shared" si="0"/>
        <v>5.25</v>
      </c>
      <c r="AM8" s="4">
        <f t="shared" si="1"/>
        <v>0.41025641025641024</v>
      </c>
      <c r="AN8" s="4">
        <f t="shared" si="2"/>
        <v>0.27272727272727271</v>
      </c>
      <c r="AO8" s="3">
        <f t="shared" si="4"/>
        <v>0.13617021276595745</v>
      </c>
      <c r="AP8" s="3">
        <f t="shared" si="5"/>
        <v>0.10212765957446808</v>
      </c>
      <c r="AQ8" s="3">
        <f t="shared" si="6"/>
        <v>7.6595744680851063E-2</v>
      </c>
      <c r="AR8" s="3">
        <f t="shared" si="7"/>
        <v>5.106382978723404E-2</v>
      </c>
      <c r="AS8" s="3">
        <f t="shared" si="8"/>
        <v>8.5106382978723406E-3</v>
      </c>
      <c r="AT8" s="3">
        <f t="shared" si="9"/>
        <v>0</v>
      </c>
      <c r="AU8" s="3">
        <f t="shared" si="10"/>
        <v>0</v>
      </c>
      <c r="AV8" s="3">
        <f t="shared" si="11"/>
        <v>8.5106382978723402E-2</v>
      </c>
    </row>
    <row r="9" spans="1:48" s="3" customFormat="1" x14ac:dyDescent="0.25">
      <c r="A9" s="3" t="s">
        <v>96</v>
      </c>
      <c r="B9" s="3">
        <v>231.7</v>
      </c>
      <c r="C9" s="3">
        <v>40</v>
      </c>
      <c r="D9" s="3">
        <v>10</v>
      </c>
      <c r="E9" s="3">
        <v>15</v>
      </c>
      <c r="F9" s="3">
        <v>0</v>
      </c>
      <c r="G9" s="3">
        <v>11</v>
      </c>
      <c r="H9" s="3">
        <v>4</v>
      </c>
      <c r="I9" s="3">
        <v>2</v>
      </c>
      <c r="J9" s="3">
        <v>2</v>
      </c>
      <c r="K9" s="3">
        <v>0</v>
      </c>
      <c r="L9" s="3">
        <v>1</v>
      </c>
      <c r="M9" s="3">
        <v>1</v>
      </c>
      <c r="N9" s="3">
        <v>5</v>
      </c>
      <c r="O9" s="3">
        <v>3</v>
      </c>
      <c r="P9" s="3">
        <v>2</v>
      </c>
      <c r="Q9" s="3">
        <v>0</v>
      </c>
      <c r="R9" s="3">
        <v>1</v>
      </c>
      <c r="S9" s="3">
        <v>1</v>
      </c>
      <c r="T9" s="3">
        <v>7</v>
      </c>
      <c r="U9" s="3">
        <v>2</v>
      </c>
      <c r="V9" s="3">
        <v>3</v>
      </c>
      <c r="W9" s="3">
        <v>0</v>
      </c>
      <c r="X9" s="3">
        <v>10</v>
      </c>
      <c r="Y9" s="3">
        <v>14</v>
      </c>
      <c r="Z9" s="3">
        <v>0</v>
      </c>
      <c r="AA9" s="3">
        <v>12</v>
      </c>
      <c r="AB9" s="3">
        <v>2</v>
      </c>
      <c r="AC9" s="3">
        <v>0</v>
      </c>
      <c r="AD9" s="3">
        <v>0</v>
      </c>
      <c r="AE9" s="3">
        <v>2</v>
      </c>
      <c r="AF9" s="3">
        <v>10</v>
      </c>
      <c r="AG9" s="3">
        <v>25</v>
      </c>
      <c r="AH9" s="3">
        <v>14</v>
      </c>
      <c r="AI9" s="3">
        <v>1</v>
      </c>
      <c r="AJ9" s="5">
        <f t="shared" si="3"/>
        <v>5.7924999999999995</v>
      </c>
      <c r="AK9" s="5"/>
      <c r="AL9" s="4">
        <f t="shared" si="0"/>
        <v>1.7857142857142858</v>
      </c>
      <c r="AM9" s="4">
        <f t="shared" si="1"/>
        <v>0.41666666666666669</v>
      </c>
      <c r="AN9" s="4">
        <f t="shared" si="2"/>
        <v>0</v>
      </c>
      <c r="AO9" s="3">
        <f t="shared" si="4"/>
        <v>6.0422960725075532E-2</v>
      </c>
      <c r="AP9" s="3">
        <f t="shared" si="5"/>
        <v>0</v>
      </c>
      <c r="AQ9" s="3">
        <f t="shared" si="6"/>
        <v>5.1791109192921882E-2</v>
      </c>
      <c r="AR9" s="3">
        <f t="shared" si="7"/>
        <v>8.6318515321536469E-3</v>
      </c>
      <c r="AS9" s="3">
        <f t="shared" si="8"/>
        <v>0</v>
      </c>
      <c r="AT9" s="3">
        <f t="shared" si="9"/>
        <v>0</v>
      </c>
      <c r="AU9" s="3">
        <f t="shared" si="10"/>
        <v>8.6318515321536469E-3</v>
      </c>
      <c r="AV9" s="3">
        <f t="shared" si="11"/>
        <v>4.3159257660768238E-2</v>
      </c>
    </row>
    <row r="10" spans="1:48" s="3" customFormat="1" x14ac:dyDescent="0.25">
      <c r="A10" s="3" t="s">
        <v>89</v>
      </c>
      <c r="B10" s="3">
        <v>112.3</v>
      </c>
      <c r="C10" s="3">
        <v>38</v>
      </c>
      <c r="D10" s="3">
        <v>7</v>
      </c>
      <c r="E10" s="3">
        <v>17</v>
      </c>
      <c r="F10" s="3">
        <v>1</v>
      </c>
      <c r="G10" s="3">
        <v>13</v>
      </c>
      <c r="H10" s="3">
        <v>0</v>
      </c>
      <c r="I10" s="3">
        <v>6</v>
      </c>
      <c r="J10" s="3">
        <v>1</v>
      </c>
      <c r="K10" s="3">
        <v>0</v>
      </c>
      <c r="L10" s="3">
        <v>0</v>
      </c>
      <c r="M10" s="3">
        <v>0</v>
      </c>
      <c r="N10" s="3">
        <v>13</v>
      </c>
      <c r="O10" s="3">
        <v>1</v>
      </c>
      <c r="P10" s="3">
        <v>2</v>
      </c>
      <c r="Q10" s="3">
        <v>1</v>
      </c>
      <c r="R10" s="3">
        <v>5</v>
      </c>
      <c r="S10" s="3">
        <v>3</v>
      </c>
      <c r="T10" s="3">
        <v>1</v>
      </c>
      <c r="U10" s="3">
        <v>2</v>
      </c>
      <c r="V10" s="3">
        <v>1</v>
      </c>
      <c r="W10" s="3">
        <v>2</v>
      </c>
      <c r="X10" s="3">
        <v>0</v>
      </c>
      <c r="Y10" s="3">
        <v>13</v>
      </c>
      <c r="Z10" s="3">
        <v>4</v>
      </c>
      <c r="AA10" s="3">
        <v>7</v>
      </c>
      <c r="AB10" s="3">
        <v>7</v>
      </c>
      <c r="AC10" s="3">
        <v>1</v>
      </c>
      <c r="AD10" s="3">
        <v>0</v>
      </c>
      <c r="AE10" s="3">
        <v>2</v>
      </c>
      <c r="AF10" s="3">
        <v>4</v>
      </c>
      <c r="AG10" s="3">
        <v>32</v>
      </c>
      <c r="AH10" s="3">
        <v>6</v>
      </c>
      <c r="AI10" s="3">
        <v>0</v>
      </c>
      <c r="AJ10" s="5">
        <f t="shared" si="3"/>
        <v>2.9552631578947368</v>
      </c>
      <c r="AK10" s="5"/>
      <c r="AL10" s="4"/>
      <c r="AM10" s="4"/>
      <c r="AN10" s="4"/>
      <c r="AO10" s="3">
        <f t="shared" si="4"/>
        <v>0.1157613535173642</v>
      </c>
      <c r="AP10" s="3">
        <f t="shared" si="5"/>
        <v>3.561887800534283E-2</v>
      </c>
      <c r="AQ10" s="3">
        <f t="shared" si="6"/>
        <v>6.2333036509349959E-2</v>
      </c>
      <c r="AR10" s="3">
        <f t="shared" si="7"/>
        <v>6.2333036509349959E-2</v>
      </c>
      <c r="AS10" s="3">
        <f t="shared" si="8"/>
        <v>8.9047195013357075E-3</v>
      </c>
      <c r="AT10" s="3">
        <f t="shared" si="9"/>
        <v>0</v>
      </c>
      <c r="AU10" s="3">
        <f t="shared" si="10"/>
        <v>1.7809439002671415E-2</v>
      </c>
      <c r="AV10" s="3">
        <f t="shared" si="11"/>
        <v>3.561887800534283E-2</v>
      </c>
    </row>
    <row r="11" spans="1:48" s="3" customFormat="1" x14ac:dyDescent="0.25">
      <c r="A11" s="3" t="s">
        <v>92</v>
      </c>
      <c r="B11" s="3">
        <v>88.4</v>
      </c>
      <c r="C11" s="3">
        <v>35</v>
      </c>
      <c r="D11" s="3">
        <v>8</v>
      </c>
      <c r="E11" s="3">
        <v>7</v>
      </c>
      <c r="F11" s="3">
        <v>1</v>
      </c>
      <c r="G11" s="3">
        <v>6</v>
      </c>
      <c r="H11" s="3">
        <v>13</v>
      </c>
      <c r="I11" s="3">
        <v>1</v>
      </c>
      <c r="J11" s="3">
        <v>0</v>
      </c>
      <c r="K11" s="3">
        <v>0</v>
      </c>
      <c r="L11" s="3">
        <v>0</v>
      </c>
      <c r="M11" s="3">
        <v>0</v>
      </c>
      <c r="N11" s="3">
        <v>10</v>
      </c>
      <c r="O11" s="3">
        <v>3</v>
      </c>
      <c r="P11" s="3">
        <v>1</v>
      </c>
      <c r="Q11" s="3">
        <v>0</v>
      </c>
      <c r="R11" s="3">
        <v>0</v>
      </c>
      <c r="S11" s="3">
        <v>1</v>
      </c>
      <c r="U11" s="3">
        <v>1</v>
      </c>
      <c r="V11" s="3">
        <v>1</v>
      </c>
      <c r="W11" s="3">
        <v>1</v>
      </c>
      <c r="X11" s="3">
        <v>11</v>
      </c>
      <c r="Y11" s="3">
        <v>4</v>
      </c>
      <c r="Z11" s="3">
        <v>1</v>
      </c>
      <c r="AA11" s="3">
        <v>5</v>
      </c>
      <c r="AB11" s="3">
        <v>4</v>
      </c>
      <c r="AC11" s="3">
        <v>1</v>
      </c>
      <c r="AD11" s="3">
        <v>1</v>
      </c>
      <c r="AE11" s="3">
        <v>5</v>
      </c>
      <c r="AF11" s="3">
        <v>14</v>
      </c>
      <c r="AG11" s="3">
        <v>26</v>
      </c>
      <c r="AH11" s="3">
        <v>9</v>
      </c>
      <c r="AI11" s="3">
        <v>0</v>
      </c>
      <c r="AJ11" s="5">
        <f t="shared" si="3"/>
        <v>2.5257142857142858</v>
      </c>
      <c r="AK11" s="5"/>
      <c r="AL11" s="4">
        <f>(AG11/AH11)</f>
        <v>2.8888888888888888</v>
      </c>
      <c r="AM11" s="4">
        <f>(E11/(C11-H11))</f>
        <v>0.31818181818181818</v>
      </c>
      <c r="AN11" s="4">
        <f>(Z11/(C11-AF11))</f>
        <v>4.7619047619047616E-2</v>
      </c>
      <c r="AO11" s="3">
        <f t="shared" si="4"/>
        <v>4.5248868778280542E-2</v>
      </c>
      <c r="AP11" s="3">
        <f t="shared" si="5"/>
        <v>1.1312217194570135E-2</v>
      </c>
      <c r="AQ11" s="3">
        <f t="shared" si="6"/>
        <v>5.6561085972850672E-2</v>
      </c>
      <c r="AR11" s="3">
        <f t="shared" si="7"/>
        <v>4.5248868778280542E-2</v>
      </c>
      <c r="AS11" s="3">
        <f t="shared" si="8"/>
        <v>1.1312217194570135E-2</v>
      </c>
      <c r="AT11" s="3">
        <f t="shared" si="9"/>
        <v>1.1312217194570135E-2</v>
      </c>
      <c r="AU11" s="3">
        <f t="shared" si="10"/>
        <v>5.6561085972850672E-2</v>
      </c>
      <c r="AV11" s="3">
        <f t="shared" si="11"/>
        <v>0.15837104072398189</v>
      </c>
    </row>
    <row r="12" spans="1:48" s="3" customFormat="1" x14ac:dyDescent="0.25">
      <c r="A12" s="3" t="s">
        <v>97</v>
      </c>
      <c r="B12" s="3">
        <v>58.7</v>
      </c>
      <c r="C12" s="3">
        <v>7</v>
      </c>
      <c r="D12" s="3">
        <v>1</v>
      </c>
      <c r="E12" s="3">
        <v>2</v>
      </c>
      <c r="F12" s="3">
        <v>0</v>
      </c>
      <c r="G12" s="3">
        <v>4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3</v>
      </c>
      <c r="N12" s="3">
        <v>0</v>
      </c>
      <c r="O12" s="3">
        <v>3</v>
      </c>
      <c r="P12" s="3">
        <v>0</v>
      </c>
      <c r="Q12" s="3">
        <v>1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6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4</v>
      </c>
      <c r="AH12" s="3">
        <v>3</v>
      </c>
      <c r="AI12" s="3">
        <v>0</v>
      </c>
      <c r="AJ12" s="5">
        <f t="shared" si="3"/>
        <v>8.3857142857142861</v>
      </c>
      <c r="AK12" s="5"/>
      <c r="AL12" s="4">
        <f>(AG12/AH12)</f>
        <v>1.3333333333333333</v>
      </c>
      <c r="AM12" s="4">
        <f>(E12/(C12-H12))</f>
        <v>0.2857142857142857</v>
      </c>
      <c r="AN12" s="4">
        <f>(Z12/(C12-AF12))</f>
        <v>0</v>
      </c>
      <c r="AO12" s="3">
        <f t="shared" si="4"/>
        <v>0.10221465076660988</v>
      </c>
      <c r="AP12" s="3">
        <f t="shared" si="5"/>
        <v>0</v>
      </c>
      <c r="AQ12" s="3">
        <f t="shared" si="6"/>
        <v>0</v>
      </c>
      <c r="AR12" s="3">
        <f t="shared" si="7"/>
        <v>0</v>
      </c>
      <c r="AS12" s="3">
        <f t="shared" si="8"/>
        <v>0</v>
      </c>
      <c r="AT12" s="3">
        <f t="shared" si="9"/>
        <v>1.7035775127768313E-2</v>
      </c>
      <c r="AU12" s="3">
        <f t="shared" si="10"/>
        <v>0</v>
      </c>
      <c r="AV12" s="3">
        <f t="shared" si="11"/>
        <v>0</v>
      </c>
    </row>
    <row r="13" spans="1:48" x14ac:dyDescent="0.25">
      <c r="AJ13" s="1"/>
      <c r="AL13" s="2"/>
      <c r="AM13" s="2"/>
      <c r="AN13" s="2"/>
      <c r="AP13" s="3"/>
    </row>
  </sheetData>
  <autoFilter ref="A1:AN1">
    <sortState ref="A2:AN12">
      <sortCondition descending="1" ref="C1"/>
    </sortState>
  </autoFilter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L32" sqref="L32"/>
    </sheetView>
  </sheetViews>
  <sheetFormatPr defaultColWidth="11" defaultRowHeight="15.75" x14ac:dyDescent="0.25"/>
  <cols>
    <col min="1" max="1" width="19" bestFit="1" customWidth="1"/>
    <col min="2" max="9" width="6.625" customWidth="1"/>
  </cols>
  <sheetData>
    <row r="1" spans="1:9" x14ac:dyDescent="0.25">
      <c r="A1" t="s">
        <v>76</v>
      </c>
      <c r="B1" t="s">
        <v>105</v>
      </c>
      <c r="C1" t="s">
        <v>106</v>
      </c>
      <c r="D1" t="s">
        <v>107</v>
      </c>
      <c r="E1" t="s">
        <v>108</v>
      </c>
      <c r="F1" t="s">
        <v>109</v>
      </c>
      <c r="G1" t="s">
        <v>110</v>
      </c>
      <c r="H1" t="s">
        <v>111</v>
      </c>
      <c r="I1" t="s">
        <v>112</v>
      </c>
    </row>
    <row r="2" spans="1:9" s="3" customFormat="1" x14ac:dyDescent="0.25">
      <c r="A2" s="3" t="s">
        <v>89</v>
      </c>
      <c r="B2" s="3">
        <v>13</v>
      </c>
      <c r="C2" s="3">
        <v>4</v>
      </c>
      <c r="D2" s="3">
        <v>7</v>
      </c>
      <c r="E2" s="3">
        <v>7</v>
      </c>
      <c r="F2" s="3">
        <v>1</v>
      </c>
      <c r="G2" s="3">
        <v>0</v>
      </c>
      <c r="H2" s="3">
        <v>2</v>
      </c>
      <c r="I2" s="3">
        <v>4</v>
      </c>
    </row>
    <row r="3" spans="1:9" s="3" customFormat="1" x14ac:dyDescent="0.25">
      <c r="A3" s="3" t="s">
        <v>90</v>
      </c>
      <c r="B3" s="3">
        <v>14.6</v>
      </c>
      <c r="C3" s="3">
        <v>8</v>
      </c>
      <c r="D3" s="3">
        <v>6.4</v>
      </c>
      <c r="E3" s="3">
        <v>33</v>
      </c>
      <c r="F3" s="3">
        <v>0</v>
      </c>
      <c r="G3" s="3">
        <v>1</v>
      </c>
      <c r="H3" s="3">
        <v>3</v>
      </c>
      <c r="I3" s="3">
        <v>32</v>
      </c>
    </row>
    <row r="4" spans="1:9" s="3" customFormat="1" x14ac:dyDescent="0.25">
      <c r="A4" s="3" t="s">
        <v>91</v>
      </c>
      <c r="B4" s="3">
        <v>25</v>
      </c>
      <c r="C4" s="3">
        <v>16</v>
      </c>
      <c r="D4" s="3">
        <v>12</v>
      </c>
      <c r="E4" s="3">
        <v>6</v>
      </c>
      <c r="F4" s="3">
        <v>5</v>
      </c>
      <c r="G4" s="3">
        <v>6</v>
      </c>
      <c r="H4" s="3">
        <v>4</v>
      </c>
      <c r="I4" s="3">
        <v>83</v>
      </c>
    </row>
    <row r="5" spans="1:9" s="3" customFormat="1" x14ac:dyDescent="0.25">
      <c r="A5" s="3" t="s">
        <v>92</v>
      </c>
      <c r="B5" s="3">
        <v>4</v>
      </c>
      <c r="C5" s="3">
        <v>1</v>
      </c>
      <c r="D5" s="3">
        <v>5</v>
      </c>
      <c r="E5" s="3">
        <v>4</v>
      </c>
      <c r="F5" s="3">
        <v>1</v>
      </c>
      <c r="G5" s="3">
        <v>1</v>
      </c>
      <c r="H5" s="3">
        <v>5</v>
      </c>
      <c r="I5" s="3">
        <v>14</v>
      </c>
    </row>
    <row r="6" spans="1:9" s="3" customFormat="1" x14ac:dyDescent="0.25">
      <c r="A6" s="3" t="s">
        <v>93</v>
      </c>
      <c r="B6" s="3">
        <v>7</v>
      </c>
      <c r="C6" s="3">
        <v>0</v>
      </c>
      <c r="D6" s="3">
        <v>0</v>
      </c>
      <c r="E6" s="3">
        <v>2</v>
      </c>
      <c r="F6" s="3">
        <v>0</v>
      </c>
      <c r="G6" s="3">
        <v>0</v>
      </c>
      <c r="H6" s="3">
        <v>1</v>
      </c>
      <c r="I6" s="3">
        <v>51</v>
      </c>
    </row>
    <row r="7" spans="1:9" s="3" customFormat="1" x14ac:dyDescent="0.25">
      <c r="A7" s="3" t="s">
        <v>94</v>
      </c>
      <c r="B7" s="3">
        <v>22</v>
      </c>
      <c r="C7" s="3">
        <v>11</v>
      </c>
      <c r="D7" s="3">
        <v>13</v>
      </c>
      <c r="E7" s="3">
        <v>6</v>
      </c>
      <c r="F7" s="3">
        <v>6</v>
      </c>
      <c r="G7" s="3">
        <v>6</v>
      </c>
      <c r="H7" s="3">
        <v>4</v>
      </c>
      <c r="I7" s="3">
        <v>13</v>
      </c>
    </row>
    <row r="8" spans="1:9" s="3" customFormat="1" x14ac:dyDescent="0.25">
      <c r="A8" s="3" t="s">
        <v>95</v>
      </c>
      <c r="B8" s="3">
        <v>11</v>
      </c>
      <c r="C8" s="3">
        <v>10</v>
      </c>
      <c r="D8" s="3">
        <v>9</v>
      </c>
      <c r="E8" s="3">
        <v>11</v>
      </c>
      <c r="F8" s="3">
        <v>2</v>
      </c>
      <c r="G8" s="3">
        <v>1</v>
      </c>
      <c r="H8" s="3">
        <v>6</v>
      </c>
      <c r="I8" s="3">
        <v>63</v>
      </c>
    </row>
    <row r="9" spans="1:9" s="3" customFormat="1" x14ac:dyDescent="0.25">
      <c r="A9" s="3" t="s">
        <v>96</v>
      </c>
      <c r="B9" s="3">
        <v>14</v>
      </c>
      <c r="C9" s="3">
        <v>0</v>
      </c>
      <c r="D9" s="3">
        <v>12</v>
      </c>
      <c r="E9" s="3">
        <v>2</v>
      </c>
      <c r="F9" s="3">
        <v>0</v>
      </c>
      <c r="G9" s="3">
        <v>0</v>
      </c>
      <c r="H9" s="3">
        <v>2</v>
      </c>
      <c r="I9" s="3">
        <v>10</v>
      </c>
    </row>
    <row r="10" spans="1:9" s="3" customFormat="1" x14ac:dyDescent="0.25">
      <c r="A10" s="3" t="s">
        <v>97</v>
      </c>
      <c r="B10" s="3">
        <v>6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</row>
    <row r="11" spans="1:9" s="3" customFormat="1" x14ac:dyDescent="0.25">
      <c r="A11" s="3" t="s">
        <v>98</v>
      </c>
      <c r="B11" s="3">
        <v>25</v>
      </c>
      <c r="C11" s="3">
        <v>21</v>
      </c>
      <c r="D11" s="3">
        <v>5</v>
      </c>
      <c r="E11" s="3">
        <v>2</v>
      </c>
      <c r="F11" s="3">
        <v>0</v>
      </c>
      <c r="G11" s="3">
        <v>2</v>
      </c>
      <c r="H11" s="3">
        <v>13</v>
      </c>
      <c r="I11" s="3">
        <v>5</v>
      </c>
    </row>
    <row r="12" spans="1:9" s="3" customFormat="1" x14ac:dyDescent="0.25">
      <c r="A12" s="3" t="s">
        <v>99</v>
      </c>
      <c r="B12" s="3">
        <v>16</v>
      </c>
      <c r="C12" s="3">
        <v>12</v>
      </c>
      <c r="D12" s="3">
        <v>9</v>
      </c>
      <c r="E12" s="3">
        <v>6</v>
      </c>
      <c r="F12" s="3">
        <v>1</v>
      </c>
      <c r="G12" s="3">
        <v>0</v>
      </c>
      <c r="H12" s="3">
        <v>0</v>
      </c>
      <c r="I12" s="3">
        <v>10</v>
      </c>
    </row>
  </sheetData>
  <autoFilter ref="A1:I1">
    <sortState ref="A2:I12">
      <sortCondition ref="A1"/>
    </sortState>
  </autoFilter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E24" sqref="E24"/>
    </sheetView>
  </sheetViews>
  <sheetFormatPr defaultRowHeight="15.75" x14ac:dyDescent="0.25"/>
  <cols>
    <col min="1" max="1" width="22.5" bestFit="1" customWidth="1"/>
    <col min="2" max="9" width="16.75" bestFit="1" customWidth="1"/>
  </cols>
  <sheetData>
    <row r="1" spans="1:9" x14ac:dyDescent="0.25">
      <c r="A1" s="11" t="s">
        <v>138</v>
      </c>
      <c r="B1" t="s">
        <v>146</v>
      </c>
      <c r="C1" t="s">
        <v>147</v>
      </c>
      <c r="D1" t="s">
        <v>148</v>
      </c>
      <c r="E1" t="s">
        <v>149</v>
      </c>
      <c r="F1" t="s">
        <v>150</v>
      </c>
      <c r="G1" t="s">
        <v>151</v>
      </c>
      <c r="H1" t="s">
        <v>152</v>
      </c>
      <c r="I1" t="s">
        <v>153</v>
      </c>
    </row>
    <row r="2" spans="1:9" x14ac:dyDescent="0.25">
      <c r="A2" s="12" t="s">
        <v>89</v>
      </c>
      <c r="B2" s="10">
        <v>0.1157613535173642</v>
      </c>
      <c r="C2" s="10">
        <v>3.561887800534283E-2</v>
      </c>
      <c r="D2" s="10">
        <v>6.2333036509349959E-2</v>
      </c>
      <c r="E2" s="10">
        <v>6.2333036509349959E-2</v>
      </c>
      <c r="F2" s="10">
        <v>8.9047195013357075E-3</v>
      </c>
      <c r="G2" s="10">
        <v>0</v>
      </c>
      <c r="H2" s="10">
        <v>1.7809439002671415E-2</v>
      </c>
      <c r="I2" s="10">
        <v>3.561887800534283E-2</v>
      </c>
    </row>
    <row r="3" spans="1:9" x14ac:dyDescent="0.25">
      <c r="A3" s="12" t="s">
        <v>90</v>
      </c>
      <c r="B3" s="10">
        <v>8.8057901085645346E-2</v>
      </c>
      <c r="C3" s="10">
        <v>4.8250904704463207E-2</v>
      </c>
      <c r="D3" s="10">
        <v>3.8600723763570564E-2</v>
      </c>
      <c r="E3" s="10">
        <v>0.19903498190591074</v>
      </c>
      <c r="F3" s="10">
        <v>0</v>
      </c>
      <c r="G3" s="10">
        <v>6.0313630880579009E-3</v>
      </c>
      <c r="H3" s="10">
        <v>1.8094089264173701E-2</v>
      </c>
      <c r="I3" s="10">
        <v>0.19300361881785283</v>
      </c>
    </row>
    <row r="4" spans="1:9" x14ac:dyDescent="0.25">
      <c r="A4" s="12" t="s">
        <v>91</v>
      </c>
      <c r="B4" s="10">
        <v>8.0128205128205135E-2</v>
      </c>
      <c r="C4" s="10">
        <v>5.128205128205128E-2</v>
      </c>
      <c r="D4" s="10">
        <v>3.8461538461538464E-2</v>
      </c>
      <c r="E4" s="10">
        <v>1.9230769230769232E-2</v>
      </c>
      <c r="F4" s="10">
        <v>1.6025641025641024E-2</v>
      </c>
      <c r="G4" s="10">
        <v>1.9230769230769232E-2</v>
      </c>
      <c r="H4" s="10">
        <v>1.282051282051282E-2</v>
      </c>
      <c r="I4" s="10">
        <v>0.26602564102564102</v>
      </c>
    </row>
    <row r="5" spans="1:9" x14ac:dyDescent="0.25">
      <c r="A5" s="12" t="s">
        <v>92</v>
      </c>
      <c r="B5" s="10">
        <v>4.5248868778280542E-2</v>
      </c>
      <c r="C5" s="10">
        <v>1.1312217194570135E-2</v>
      </c>
      <c r="D5" s="10">
        <v>5.6561085972850672E-2</v>
      </c>
      <c r="E5" s="10">
        <v>4.5248868778280542E-2</v>
      </c>
      <c r="F5" s="10">
        <v>1.1312217194570135E-2</v>
      </c>
      <c r="G5" s="10">
        <v>1.1312217194570135E-2</v>
      </c>
      <c r="H5" s="10">
        <v>5.6561085972850672E-2</v>
      </c>
      <c r="I5" s="10">
        <v>0.15837104072398189</v>
      </c>
    </row>
    <row r="6" spans="1:9" x14ac:dyDescent="0.25">
      <c r="A6" s="12" t="s">
        <v>93</v>
      </c>
      <c r="B6" s="10">
        <v>5.5688146380270483E-2</v>
      </c>
      <c r="C6" s="10">
        <v>0</v>
      </c>
      <c r="D6" s="10">
        <v>0</v>
      </c>
      <c r="E6" s="10">
        <v>1.5910898965791568E-2</v>
      </c>
      <c r="F6" s="10">
        <v>0</v>
      </c>
      <c r="G6" s="10">
        <v>0</v>
      </c>
      <c r="H6" s="10">
        <v>7.955449482895784E-3</v>
      </c>
      <c r="I6" s="10">
        <v>0.40572792362768495</v>
      </c>
    </row>
    <row r="7" spans="1:9" x14ac:dyDescent="0.25">
      <c r="A7" s="12" t="s">
        <v>94</v>
      </c>
      <c r="B7" s="10">
        <v>0.11049723756906078</v>
      </c>
      <c r="C7" s="10">
        <v>5.5248618784530391E-2</v>
      </c>
      <c r="D7" s="10">
        <v>6.5293822199899557E-2</v>
      </c>
      <c r="E7" s="10">
        <v>3.0135610246107485E-2</v>
      </c>
      <c r="F7" s="10">
        <v>3.0135610246107485E-2</v>
      </c>
      <c r="G7" s="10">
        <v>3.0135610246107485E-2</v>
      </c>
      <c r="H7" s="10">
        <v>2.0090406830738324E-2</v>
      </c>
      <c r="I7" s="10">
        <v>6.5293822199899557E-2</v>
      </c>
    </row>
    <row r="8" spans="1:9" x14ac:dyDescent="0.25">
      <c r="A8" s="12" t="s">
        <v>95</v>
      </c>
      <c r="B8" s="10">
        <v>3.840782122905028E-2</v>
      </c>
      <c r="C8" s="10">
        <v>3.4916201117318441E-2</v>
      </c>
      <c r="D8" s="10">
        <v>3.1424581005586594E-2</v>
      </c>
      <c r="E8" s="10">
        <v>3.840782122905028E-2</v>
      </c>
      <c r="F8" s="10">
        <v>6.9832402234636876E-3</v>
      </c>
      <c r="G8" s="10">
        <v>3.4916201117318438E-3</v>
      </c>
      <c r="H8" s="10">
        <v>2.0949720670391064E-2</v>
      </c>
      <c r="I8" s="10">
        <v>0.21997206703910616</v>
      </c>
    </row>
    <row r="9" spans="1:9" x14ac:dyDescent="0.25">
      <c r="A9" s="12" t="s">
        <v>96</v>
      </c>
      <c r="B9" s="10">
        <v>6.0422960725075532E-2</v>
      </c>
      <c r="C9" s="10">
        <v>0</v>
      </c>
      <c r="D9" s="10">
        <v>5.1791109192921882E-2</v>
      </c>
      <c r="E9" s="10">
        <v>8.6318515321536469E-3</v>
      </c>
      <c r="F9" s="10">
        <v>0</v>
      </c>
      <c r="G9" s="10">
        <v>0</v>
      </c>
      <c r="H9" s="10">
        <v>8.6318515321536469E-3</v>
      </c>
      <c r="I9" s="10">
        <v>4.3159257660768238E-2</v>
      </c>
    </row>
    <row r="10" spans="1:9" x14ac:dyDescent="0.25">
      <c r="A10" s="12" t="s">
        <v>97</v>
      </c>
      <c r="B10" s="10">
        <v>0.10221465076660988</v>
      </c>
      <c r="C10" s="10">
        <v>0</v>
      </c>
      <c r="D10" s="10">
        <v>0</v>
      </c>
      <c r="E10" s="10">
        <v>0</v>
      </c>
      <c r="F10" s="10">
        <v>0</v>
      </c>
      <c r="G10" s="10">
        <v>1.7035775127768313E-2</v>
      </c>
      <c r="H10" s="10">
        <v>0</v>
      </c>
      <c r="I10" s="10">
        <v>0</v>
      </c>
    </row>
    <row r="11" spans="1:9" x14ac:dyDescent="0.25">
      <c r="A11" s="12" t="s">
        <v>98</v>
      </c>
      <c r="B11" s="10">
        <v>0.19888623707239458</v>
      </c>
      <c r="C11" s="10">
        <v>0.16706443914081145</v>
      </c>
      <c r="D11" s="10">
        <v>3.9777247414478918E-2</v>
      </c>
      <c r="E11" s="10">
        <v>1.5910898965791568E-2</v>
      </c>
      <c r="F11" s="10">
        <v>0</v>
      </c>
      <c r="G11" s="10">
        <v>1.5910898965791568E-2</v>
      </c>
      <c r="H11" s="10">
        <v>0.10342084327764518</v>
      </c>
      <c r="I11" s="10">
        <v>3.9777247414478918E-2</v>
      </c>
    </row>
    <row r="12" spans="1:9" x14ac:dyDescent="0.25">
      <c r="A12" s="12" t="s">
        <v>99</v>
      </c>
      <c r="B12" s="10">
        <v>0.13617021276595745</v>
      </c>
      <c r="C12" s="10">
        <v>0.10212765957446808</v>
      </c>
      <c r="D12" s="10">
        <v>7.6595744680851063E-2</v>
      </c>
      <c r="E12" s="10">
        <v>5.106382978723404E-2</v>
      </c>
      <c r="F12" s="10">
        <v>8.5106382978723406E-3</v>
      </c>
      <c r="G12" s="10">
        <v>0</v>
      </c>
      <c r="H12" s="10">
        <v>0</v>
      </c>
      <c r="I12" s="10">
        <v>8.5106382978723402E-2</v>
      </c>
    </row>
    <row r="13" spans="1:9" x14ac:dyDescent="0.25">
      <c r="A13" s="12" t="s">
        <v>139</v>
      </c>
      <c r="B13" s="10">
        <v>1.0314835950179142</v>
      </c>
      <c r="C13" s="10">
        <v>0.50582096980355584</v>
      </c>
      <c r="D13" s="10">
        <v>0.46083888920104771</v>
      </c>
      <c r="E13" s="10">
        <v>0.48590856715043906</v>
      </c>
      <c r="F13" s="10">
        <v>8.1872066488990383E-2</v>
      </c>
      <c r="G13" s="10">
        <v>0.10314825396479647</v>
      </c>
      <c r="H13" s="10">
        <v>0.26633339885403262</v>
      </c>
      <c r="I13" s="10">
        <v>1.5120558794934795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pane ySplit="1" topLeftCell="A8" activePane="bottomLeft" state="frozen"/>
      <selection pane="bottomLeft" activeCell="I26" sqref="I26"/>
    </sheetView>
  </sheetViews>
  <sheetFormatPr defaultColWidth="11" defaultRowHeight="15.75" x14ac:dyDescent="0.25"/>
  <cols>
    <col min="1" max="1" width="8.375" customWidth="1"/>
    <col min="2" max="2" width="6.125" customWidth="1"/>
    <col min="3" max="3" width="5.5" customWidth="1"/>
    <col min="4" max="4" width="4.875" customWidth="1"/>
    <col min="5" max="5" width="12.875" customWidth="1"/>
    <col min="6" max="6" width="11.625" customWidth="1"/>
  </cols>
  <sheetData>
    <row r="1" spans="1:7" x14ac:dyDescent="0.25">
      <c r="A1" t="s">
        <v>16</v>
      </c>
      <c r="B1" t="s">
        <v>0</v>
      </c>
      <c r="C1" t="s">
        <v>6</v>
      </c>
      <c r="D1" t="s">
        <v>7</v>
      </c>
      <c r="E1" t="s">
        <v>8</v>
      </c>
      <c r="F1" t="s">
        <v>12</v>
      </c>
      <c r="G1" t="s">
        <v>113</v>
      </c>
    </row>
    <row r="2" spans="1:7" x14ac:dyDescent="0.25">
      <c r="A2" t="s">
        <v>60</v>
      </c>
      <c r="B2">
        <v>1</v>
      </c>
      <c r="C2">
        <v>0</v>
      </c>
      <c r="D2">
        <v>1</v>
      </c>
      <c r="E2">
        <v>0</v>
      </c>
      <c r="F2">
        <f t="shared" ref="F2:F31" si="0">(C2/D2)</f>
        <v>0</v>
      </c>
      <c r="G2" s="9">
        <f t="shared" ref="G2:G38" si="1">D2/B2</f>
        <v>1</v>
      </c>
    </row>
    <row r="3" spans="1:7" x14ac:dyDescent="0.25">
      <c r="A3" t="s">
        <v>47</v>
      </c>
      <c r="B3">
        <v>3</v>
      </c>
      <c r="C3">
        <v>1</v>
      </c>
      <c r="D3">
        <v>2</v>
      </c>
      <c r="E3">
        <v>0</v>
      </c>
      <c r="F3" s="2">
        <f t="shared" si="0"/>
        <v>0.5</v>
      </c>
      <c r="G3" s="9">
        <f t="shared" si="1"/>
        <v>0.66666666666666663</v>
      </c>
    </row>
    <row r="4" spans="1:7" x14ac:dyDescent="0.25">
      <c r="A4" t="s">
        <v>51</v>
      </c>
      <c r="B4">
        <v>2</v>
      </c>
      <c r="C4">
        <v>1</v>
      </c>
      <c r="D4">
        <v>1</v>
      </c>
      <c r="E4">
        <v>0</v>
      </c>
      <c r="F4" s="2">
        <f t="shared" si="0"/>
        <v>1</v>
      </c>
      <c r="G4" s="9">
        <f t="shared" si="1"/>
        <v>0.5</v>
      </c>
    </row>
    <row r="5" spans="1:7" x14ac:dyDescent="0.25">
      <c r="A5" t="s">
        <v>33</v>
      </c>
      <c r="B5">
        <v>15</v>
      </c>
      <c r="C5">
        <v>8</v>
      </c>
      <c r="D5">
        <v>7</v>
      </c>
      <c r="E5">
        <v>0</v>
      </c>
      <c r="F5" s="2">
        <f t="shared" si="0"/>
        <v>1.1428571428571428</v>
      </c>
      <c r="G5" s="9">
        <f t="shared" si="1"/>
        <v>0.46666666666666667</v>
      </c>
    </row>
    <row r="6" spans="1:7" x14ac:dyDescent="0.25">
      <c r="A6" t="s">
        <v>25</v>
      </c>
      <c r="B6">
        <v>21</v>
      </c>
      <c r="C6">
        <v>12</v>
      </c>
      <c r="D6">
        <v>9</v>
      </c>
      <c r="E6">
        <v>0</v>
      </c>
      <c r="F6" s="2">
        <f t="shared" si="0"/>
        <v>1.3333333333333333</v>
      </c>
      <c r="G6" s="9">
        <f t="shared" si="1"/>
        <v>0.42857142857142855</v>
      </c>
    </row>
    <row r="7" spans="1:7" x14ac:dyDescent="0.25">
      <c r="A7" t="s">
        <v>41</v>
      </c>
      <c r="B7">
        <v>5</v>
      </c>
      <c r="C7">
        <v>3</v>
      </c>
      <c r="D7">
        <v>2</v>
      </c>
      <c r="E7">
        <v>0</v>
      </c>
      <c r="F7" s="2">
        <f t="shared" si="0"/>
        <v>1.5</v>
      </c>
      <c r="G7" s="9">
        <f t="shared" si="1"/>
        <v>0.4</v>
      </c>
    </row>
    <row r="8" spans="1:7" x14ac:dyDescent="0.25">
      <c r="A8" t="s">
        <v>42</v>
      </c>
      <c r="B8">
        <v>5</v>
      </c>
      <c r="C8">
        <v>3</v>
      </c>
      <c r="D8">
        <v>2</v>
      </c>
      <c r="E8">
        <v>0</v>
      </c>
      <c r="F8" s="2">
        <f t="shared" si="0"/>
        <v>1.5</v>
      </c>
      <c r="G8" s="9">
        <f t="shared" si="1"/>
        <v>0.4</v>
      </c>
    </row>
    <row r="9" spans="1:7" x14ac:dyDescent="0.25">
      <c r="A9" t="s">
        <v>17</v>
      </c>
      <c r="B9">
        <v>93</v>
      </c>
      <c r="C9">
        <v>61</v>
      </c>
      <c r="D9">
        <v>31</v>
      </c>
      <c r="E9">
        <v>1</v>
      </c>
      <c r="F9" s="2">
        <f t="shared" si="0"/>
        <v>1.967741935483871</v>
      </c>
      <c r="G9" s="9">
        <f t="shared" si="1"/>
        <v>0.33333333333333331</v>
      </c>
    </row>
    <row r="10" spans="1:7" x14ac:dyDescent="0.25">
      <c r="A10" t="s">
        <v>46</v>
      </c>
      <c r="B10">
        <v>3</v>
      </c>
      <c r="C10">
        <v>2</v>
      </c>
      <c r="D10">
        <v>1</v>
      </c>
      <c r="E10">
        <v>0</v>
      </c>
      <c r="F10" s="2">
        <f t="shared" si="0"/>
        <v>2</v>
      </c>
      <c r="G10" s="9">
        <f t="shared" si="1"/>
        <v>0.33333333333333331</v>
      </c>
    </row>
    <row r="11" spans="1:7" x14ac:dyDescent="0.25">
      <c r="A11" t="s">
        <v>48</v>
      </c>
      <c r="B11">
        <v>3</v>
      </c>
      <c r="C11">
        <v>1</v>
      </c>
      <c r="D11">
        <v>1</v>
      </c>
      <c r="E11">
        <v>1</v>
      </c>
      <c r="F11" s="2">
        <f t="shared" si="0"/>
        <v>1</v>
      </c>
      <c r="G11" s="9">
        <f t="shared" si="1"/>
        <v>0.33333333333333331</v>
      </c>
    </row>
    <row r="12" spans="1:7" x14ac:dyDescent="0.25">
      <c r="A12" t="s">
        <v>50</v>
      </c>
      <c r="B12">
        <v>3</v>
      </c>
      <c r="C12">
        <v>2</v>
      </c>
      <c r="D12">
        <v>1</v>
      </c>
      <c r="E12">
        <v>0</v>
      </c>
      <c r="F12" s="2">
        <f t="shared" si="0"/>
        <v>2</v>
      </c>
      <c r="G12" s="9">
        <f t="shared" si="1"/>
        <v>0.33333333333333331</v>
      </c>
    </row>
    <row r="13" spans="1:7" x14ac:dyDescent="0.25">
      <c r="A13" t="s">
        <v>32</v>
      </c>
      <c r="B13">
        <v>16</v>
      </c>
      <c r="C13">
        <v>11</v>
      </c>
      <c r="D13">
        <v>5</v>
      </c>
      <c r="E13">
        <v>0</v>
      </c>
      <c r="F13" s="2">
        <f t="shared" si="0"/>
        <v>2.2000000000000002</v>
      </c>
      <c r="G13" s="9">
        <f t="shared" si="1"/>
        <v>0.3125</v>
      </c>
    </row>
    <row r="14" spans="1:7" x14ac:dyDescent="0.25">
      <c r="A14" t="s">
        <v>27</v>
      </c>
      <c r="B14">
        <v>17</v>
      </c>
      <c r="C14">
        <v>12</v>
      </c>
      <c r="D14">
        <v>5</v>
      </c>
      <c r="E14">
        <v>0</v>
      </c>
      <c r="F14" s="2">
        <f t="shared" si="0"/>
        <v>2.4</v>
      </c>
      <c r="G14" s="9">
        <f t="shared" si="1"/>
        <v>0.29411764705882354</v>
      </c>
    </row>
    <row r="15" spans="1:7" x14ac:dyDescent="0.25">
      <c r="A15" t="s">
        <v>29</v>
      </c>
      <c r="B15">
        <v>17</v>
      </c>
      <c r="C15">
        <v>12</v>
      </c>
      <c r="D15">
        <v>5</v>
      </c>
      <c r="E15">
        <v>0</v>
      </c>
      <c r="F15" s="2">
        <f t="shared" si="0"/>
        <v>2.4</v>
      </c>
      <c r="G15" s="9">
        <f t="shared" si="1"/>
        <v>0.29411764705882354</v>
      </c>
    </row>
    <row r="16" spans="1:7" x14ac:dyDescent="0.25">
      <c r="A16" t="s">
        <v>36</v>
      </c>
      <c r="B16">
        <v>14</v>
      </c>
      <c r="C16">
        <v>10</v>
      </c>
      <c r="D16">
        <v>4</v>
      </c>
      <c r="E16">
        <v>0</v>
      </c>
      <c r="F16" s="2">
        <f t="shared" si="0"/>
        <v>2.5</v>
      </c>
      <c r="G16" s="9">
        <f t="shared" si="1"/>
        <v>0.2857142857142857</v>
      </c>
    </row>
    <row r="17" spans="1:7" x14ac:dyDescent="0.25">
      <c r="A17" t="s">
        <v>20</v>
      </c>
      <c r="B17">
        <v>67</v>
      </c>
      <c r="C17">
        <v>48</v>
      </c>
      <c r="D17">
        <v>17</v>
      </c>
      <c r="E17">
        <v>2</v>
      </c>
      <c r="F17" s="2">
        <f t="shared" si="0"/>
        <v>2.8235294117647061</v>
      </c>
      <c r="G17" s="9">
        <f t="shared" si="1"/>
        <v>0.2537313432835821</v>
      </c>
    </row>
    <row r="18" spans="1:7" x14ac:dyDescent="0.25">
      <c r="A18" t="s">
        <v>26</v>
      </c>
      <c r="B18">
        <v>20</v>
      </c>
      <c r="C18">
        <v>15</v>
      </c>
      <c r="D18">
        <v>5</v>
      </c>
      <c r="E18">
        <v>0</v>
      </c>
      <c r="F18" s="2">
        <f t="shared" si="0"/>
        <v>3</v>
      </c>
      <c r="G18" s="9">
        <f t="shared" si="1"/>
        <v>0.25</v>
      </c>
    </row>
    <row r="19" spans="1:7" x14ac:dyDescent="0.25">
      <c r="A19" t="s">
        <v>30</v>
      </c>
      <c r="B19">
        <v>16</v>
      </c>
      <c r="C19">
        <v>6</v>
      </c>
      <c r="D19">
        <v>4</v>
      </c>
      <c r="E19">
        <v>6</v>
      </c>
      <c r="F19" s="2">
        <f t="shared" si="0"/>
        <v>1.5</v>
      </c>
      <c r="G19" s="9">
        <f t="shared" si="1"/>
        <v>0.25</v>
      </c>
    </row>
    <row r="20" spans="1:7" x14ac:dyDescent="0.25">
      <c r="A20" t="s">
        <v>43</v>
      </c>
      <c r="B20">
        <v>4</v>
      </c>
      <c r="C20">
        <v>3</v>
      </c>
      <c r="D20">
        <v>1</v>
      </c>
      <c r="E20">
        <v>0</v>
      </c>
      <c r="F20" s="2">
        <f t="shared" si="0"/>
        <v>3</v>
      </c>
      <c r="G20" s="9">
        <f t="shared" si="1"/>
        <v>0.25</v>
      </c>
    </row>
    <row r="21" spans="1:7" x14ac:dyDescent="0.25">
      <c r="A21" t="s">
        <v>39</v>
      </c>
      <c r="B21">
        <v>9</v>
      </c>
      <c r="C21">
        <v>7</v>
      </c>
      <c r="D21">
        <v>2</v>
      </c>
      <c r="E21">
        <v>0</v>
      </c>
      <c r="F21" s="2">
        <f t="shared" si="0"/>
        <v>3.5</v>
      </c>
      <c r="G21" s="9">
        <f t="shared" si="1"/>
        <v>0.22222222222222221</v>
      </c>
    </row>
    <row r="22" spans="1:7" x14ac:dyDescent="0.25">
      <c r="A22" t="s">
        <v>23</v>
      </c>
      <c r="B22">
        <v>28</v>
      </c>
      <c r="C22">
        <v>22</v>
      </c>
      <c r="D22">
        <v>6</v>
      </c>
      <c r="E22">
        <v>0</v>
      </c>
      <c r="F22" s="2">
        <f t="shared" si="0"/>
        <v>3.6666666666666665</v>
      </c>
      <c r="G22" s="9">
        <f t="shared" si="1"/>
        <v>0.21428571428571427</v>
      </c>
    </row>
    <row r="23" spans="1:7" x14ac:dyDescent="0.25">
      <c r="A23" t="s">
        <v>24</v>
      </c>
      <c r="B23">
        <v>28</v>
      </c>
      <c r="C23">
        <v>22</v>
      </c>
      <c r="D23">
        <v>6</v>
      </c>
      <c r="E23">
        <v>0</v>
      </c>
      <c r="F23" s="2">
        <f t="shared" si="0"/>
        <v>3.6666666666666665</v>
      </c>
      <c r="G23" s="9">
        <f t="shared" si="1"/>
        <v>0.21428571428571427</v>
      </c>
    </row>
    <row r="24" spans="1:7" x14ac:dyDescent="0.25">
      <c r="A24" t="s">
        <v>28</v>
      </c>
      <c r="B24">
        <v>17</v>
      </c>
      <c r="C24">
        <v>14</v>
      </c>
      <c r="D24">
        <v>3</v>
      </c>
      <c r="E24">
        <v>0</v>
      </c>
      <c r="F24" s="2">
        <f t="shared" si="0"/>
        <v>4.666666666666667</v>
      </c>
      <c r="G24" s="9">
        <f t="shared" si="1"/>
        <v>0.17647058823529413</v>
      </c>
    </row>
    <row r="25" spans="1:7" x14ac:dyDescent="0.25">
      <c r="A25" t="s">
        <v>18</v>
      </c>
      <c r="B25">
        <v>90</v>
      </c>
      <c r="C25">
        <v>72</v>
      </c>
      <c r="D25">
        <v>15</v>
      </c>
      <c r="E25">
        <v>3</v>
      </c>
      <c r="F25" s="2">
        <f t="shared" si="0"/>
        <v>4.8</v>
      </c>
      <c r="G25" s="9">
        <f t="shared" si="1"/>
        <v>0.16666666666666666</v>
      </c>
    </row>
    <row r="26" spans="1:7" x14ac:dyDescent="0.25">
      <c r="A26" t="s">
        <v>37</v>
      </c>
      <c r="B26">
        <v>13</v>
      </c>
      <c r="C26">
        <v>5</v>
      </c>
      <c r="D26">
        <v>2</v>
      </c>
      <c r="E26">
        <v>6</v>
      </c>
      <c r="F26" s="2">
        <f t="shared" si="0"/>
        <v>2.5</v>
      </c>
      <c r="G26" s="9">
        <f t="shared" si="1"/>
        <v>0.15384615384615385</v>
      </c>
    </row>
    <row r="27" spans="1:7" x14ac:dyDescent="0.25">
      <c r="A27" t="s">
        <v>19</v>
      </c>
      <c r="B27">
        <v>89</v>
      </c>
      <c r="C27">
        <v>30</v>
      </c>
      <c r="D27">
        <v>11</v>
      </c>
      <c r="E27">
        <v>48</v>
      </c>
      <c r="F27" s="2">
        <f t="shared" si="0"/>
        <v>2.7272727272727271</v>
      </c>
      <c r="G27" s="9">
        <f t="shared" si="1"/>
        <v>0.12359550561797752</v>
      </c>
    </row>
    <row r="28" spans="1:7" x14ac:dyDescent="0.25">
      <c r="A28" t="s">
        <v>21</v>
      </c>
      <c r="B28">
        <v>36</v>
      </c>
      <c r="C28">
        <v>29</v>
      </c>
      <c r="D28">
        <v>3</v>
      </c>
      <c r="E28">
        <v>4</v>
      </c>
      <c r="F28" s="2">
        <f t="shared" si="0"/>
        <v>9.6666666666666661</v>
      </c>
      <c r="G28" s="9">
        <f t="shared" si="1"/>
        <v>8.3333333333333329E-2</v>
      </c>
    </row>
    <row r="29" spans="1:7" x14ac:dyDescent="0.25">
      <c r="A29" t="s">
        <v>38</v>
      </c>
      <c r="B29">
        <v>12</v>
      </c>
      <c r="C29">
        <v>11</v>
      </c>
      <c r="D29">
        <v>1</v>
      </c>
      <c r="E29">
        <v>0</v>
      </c>
      <c r="F29" s="2">
        <f t="shared" si="0"/>
        <v>11</v>
      </c>
      <c r="G29" s="9">
        <f t="shared" si="1"/>
        <v>8.3333333333333329E-2</v>
      </c>
    </row>
    <row r="30" spans="1:7" x14ac:dyDescent="0.25">
      <c r="A30" t="s">
        <v>35</v>
      </c>
      <c r="B30">
        <v>14</v>
      </c>
      <c r="C30">
        <v>13</v>
      </c>
      <c r="D30">
        <v>1</v>
      </c>
      <c r="E30">
        <v>0</v>
      </c>
      <c r="F30" s="2">
        <f t="shared" si="0"/>
        <v>13</v>
      </c>
      <c r="G30" s="9">
        <f t="shared" si="1"/>
        <v>7.1428571428571425E-2</v>
      </c>
    </row>
    <row r="31" spans="1:7" x14ac:dyDescent="0.25">
      <c r="A31" t="s">
        <v>22</v>
      </c>
      <c r="B31">
        <v>34</v>
      </c>
      <c r="C31">
        <v>25</v>
      </c>
      <c r="D31">
        <v>2</v>
      </c>
      <c r="E31">
        <v>7</v>
      </c>
      <c r="F31" s="2">
        <f t="shared" si="0"/>
        <v>12.5</v>
      </c>
      <c r="G31" s="9">
        <f t="shared" si="1"/>
        <v>5.8823529411764705E-2</v>
      </c>
    </row>
    <row r="32" spans="1:7" x14ac:dyDescent="0.25">
      <c r="A32" t="s">
        <v>31</v>
      </c>
      <c r="B32">
        <v>16</v>
      </c>
      <c r="C32">
        <v>16</v>
      </c>
      <c r="D32">
        <v>0</v>
      </c>
      <c r="E32">
        <v>0</v>
      </c>
      <c r="F32" s="8">
        <v>16</v>
      </c>
      <c r="G32" s="9">
        <f t="shared" si="1"/>
        <v>0</v>
      </c>
    </row>
    <row r="33" spans="1:7" x14ac:dyDescent="0.25">
      <c r="A33" t="s">
        <v>34</v>
      </c>
      <c r="B33">
        <v>15</v>
      </c>
      <c r="C33">
        <v>13</v>
      </c>
      <c r="D33">
        <v>0</v>
      </c>
      <c r="E33">
        <v>2</v>
      </c>
      <c r="F33" s="8">
        <v>13</v>
      </c>
      <c r="G33" s="9">
        <f t="shared" si="1"/>
        <v>0</v>
      </c>
    </row>
    <row r="34" spans="1:7" x14ac:dyDescent="0.25">
      <c r="A34" t="s">
        <v>40</v>
      </c>
      <c r="B34">
        <v>6</v>
      </c>
      <c r="C34">
        <v>6</v>
      </c>
      <c r="D34">
        <v>0</v>
      </c>
      <c r="E34">
        <v>0</v>
      </c>
      <c r="F34" s="8">
        <v>6</v>
      </c>
      <c r="G34" s="9">
        <f t="shared" si="1"/>
        <v>0</v>
      </c>
    </row>
    <row r="35" spans="1:7" x14ac:dyDescent="0.25">
      <c r="A35" t="s">
        <v>44</v>
      </c>
      <c r="B35">
        <v>4</v>
      </c>
      <c r="C35">
        <v>4</v>
      </c>
      <c r="D35">
        <v>0</v>
      </c>
      <c r="E35">
        <v>0</v>
      </c>
      <c r="F35" s="8">
        <v>4</v>
      </c>
      <c r="G35" s="9">
        <f t="shared" si="1"/>
        <v>0</v>
      </c>
    </row>
    <row r="36" spans="1:7" x14ac:dyDescent="0.25">
      <c r="A36" t="s">
        <v>45</v>
      </c>
      <c r="B36">
        <v>4</v>
      </c>
      <c r="C36">
        <v>4</v>
      </c>
      <c r="D36">
        <v>0</v>
      </c>
      <c r="E36">
        <v>0</v>
      </c>
      <c r="F36" s="8">
        <v>4</v>
      </c>
      <c r="G36" s="9">
        <f t="shared" si="1"/>
        <v>0</v>
      </c>
    </row>
    <row r="37" spans="1:7" x14ac:dyDescent="0.25">
      <c r="A37" t="s">
        <v>49</v>
      </c>
      <c r="B37">
        <v>3</v>
      </c>
      <c r="C37">
        <v>3</v>
      </c>
      <c r="D37">
        <v>0</v>
      </c>
      <c r="E37">
        <v>0</v>
      </c>
      <c r="F37" s="8">
        <v>3</v>
      </c>
      <c r="G37" s="9">
        <f t="shared" si="1"/>
        <v>0</v>
      </c>
    </row>
    <row r="38" spans="1:7" x14ac:dyDescent="0.25">
      <c r="A38" t="s">
        <v>53</v>
      </c>
      <c r="B38">
        <v>2</v>
      </c>
      <c r="C38">
        <v>2</v>
      </c>
      <c r="D38">
        <v>0</v>
      </c>
      <c r="E38">
        <v>0</v>
      </c>
      <c r="F38" s="8">
        <v>2</v>
      </c>
      <c r="G38" s="9">
        <f t="shared" si="1"/>
        <v>0</v>
      </c>
    </row>
    <row r="39" spans="1:7" x14ac:dyDescent="0.25">
      <c r="A39" t="s">
        <v>54</v>
      </c>
      <c r="B39">
        <v>1</v>
      </c>
      <c r="C39">
        <v>0</v>
      </c>
      <c r="D39">
        <v>0</v>
      </c>
      <c r="E39">
        <v>1</v>
      </c>
      <c r="F39" s="2" t="e">
        <f t="shared" ref="F39:F60" si="2">(C39/D39)</f>
        <v>#DIV/0!</v>
      </c>
    </row>
    <row r="40" spans="1:7" x14ac:dyDescent="0.25">
      <c r="A40" t="s">
        <v>55</v>
      </c>
      <c r="B40">
        <v>1</v>
      </c>
      <c r="C40">
        <v>0</v>
      </c>
      <c r="D40">
        <v>0</v>
      </c>
      <c r="E40">
        <v>1</v>
      </c>
      <c r="F40" s="2" t="e">
        <f t="shared" si="2"/>
        <v>#DIV/0!</v>
      </c>
    </row>
    <row r="41" spans="1:7" x14ac:dyDescent="0.25">
      <c r="A41" t="s">
        <v>56</v>
      </c>
      <c r="B41">
        <v>1</v>
      </c>
      <c r="C41">
        <v>0</v>
      </c>
      <c r="D41">
        <v>0</v>
      </c>
      <c r="E41">
        <v>1</v>
      </c>
      <c r="F41" s="2" t="e">
        <f t="shared" si="2"/>
        <v>#DIV/0!</v>
      </c>
    </row>
    <row r="42" spans="1:7" x14ac:dyDescent="0.25">
      <c r="A42" t="s">
        <v>58</v>
      </c>
      <c r="B42">
        <v>1</v>
      </c>
      <c r="C42">
        <v>0</v>
      </c>
      <c r="D42">
        <v>0</v>
      </c>
      <c r="E42">
        <v>1</v>
      </c>
      <c r="F42" s="2" t="e">
        <f t="shared" si="2"/>
        <v>#DIV/0!</v>
      </c>
    </row>
    <row r="43" spans="1:7" x14ac:dyDescent="0.25">
      <c r="A43" t="s">
        <v>61</v>
      </c>
      <c r="B43">
        <v>1</v>
      </c>
      <c r="C43">
        <v>0</v>
      </c>
      <c r="D43">
        <v>0</v>
      </c>
      <c r="E43">
        <v>1</v>
      </c>
      <c r="F43" s="2" t="e">
        <f t="shared" si="2"/>
        <v>#DIV/0!</v>
      </c>
    </row>
    <row r="44" spans="1:7" x14ac:dyDescent="0.25">
      <c r="A44" t="s">
        <v>62</v>
      </c>
      <c r="B44">
        <v>1</v>
      </c>
      <c r="C44">
        <v>0</v>
      </c>
      <c r="D44">
        <v>0</v>
      </c>
      <c r="E44">
        <v>1</v>
      </c>
      <c r="F44" s="2" t="e">
        <f t="shared" si="2"/>
        <v>#DIV/0!</v>
      </c>
    </row>
    <row r="45" spans="1:7" x14ac:dyDescent="0.25">
      <c r="A45" t="s">
        <v>63</v>
      </c>
      <c r="B45">
        <v>1</v>
      </c>
      <c r="C45">
        <v>0</v>
      </c>
      <c r="D45">
        <v>0</v>
      </c>
      <c r="E45">
        <v>1</v>
      </c>
      <c r="F45" s="2" t="e">
        <f t="shared" si="2"/>
        <v>#DIV/0!</v>
      </c>
    </row>
    <row r="46" spans="1:7" x14ac:dyDescent="0.25">
      <c r="A46" t="s">
        <v>64</v>
      </c>
      <c r="B46">
        <v>0</v>
      </c>
      <c r="C46">
        <v>0</v>
      </c>
      <c r="D46">
        <v>0</v>
      </c>
      <c r="E46">
        <v>0</v>
      </c>
      <c r="F46" s="2" t="e">
        <f t="shared" si="2"/>
        <v>#DIV/0!</v>
      </c>
    </row>
    <row r="47" spans="1:7" x14ac:dyDescent="0.25">
      <c r="A47" t="s">
        <v>65</v>
      </c>
      <c r="B47">
        <v>0</v>
      </c>
      <c r="C47">
        <v>0</v>
      </c>
      <c r="D47">
        <v>0</v>
      </c>
      <c r="E47">
        <v>0</v>
      </c>
      <c r="F47" s="2" t="e">
        <f t="shared" si="2"/>
        <v>#DIV/0!</v>
      </c>
    </row>
    <row r="48" spans="1:7" x14ac:dyDescent="0.25">
      <c r="A48" t="s">
        <v>66</v>
      </c>
      <c r="B48">
        <v>0</v>
      </c>
      <c r="C48">
        <v>0</v>
      </c>
      <c r="D48">
        <v>0</v>
      </c>
      <c r="E48">
        <v>0</v>
      </c>
      <c r="F48" s="2" t="e">
        <f t="shared" si="2"/>
        <v>#DIV/0!</v>
      </c>
    </row>
    <row r="49" spans="1:6" x14ac:dyDescent="0.25">
      <c r="A49" t="s">
        <v>67</v>
      </c>
      <c r="B49">
        <v>0</v>
      </c>
      <c r="C49">
        <v>0</v>
      </c>
      <c r="D49">
        <v>0</v>
      </c>
      <c r="E49">
        <v>0</v>
      </c>
      <c r="F49" s="2" t="e">
        <f t="shared" si="2"/>
        <v>#DIV/0!</v>
      </c>
    </row>
    <row r="50" spans="1:6" x14ac:dyDescent="0.25">
      <c r="A50" t="s">
        <v>68</v>
      </c>
      <c r="B50">
        <v>0</v>
      </c>
      <c r="C50">
        <v>0</v>
      </c>
      <c r="D50">
        <v>0</v>
      </c>
      <c r="E50">
        <v>0</v>
      </c>
      <c r="F50" s="2" t="e">
        <f t="shared" si="2"/>
        <v>#DIV/0!</v>
      </c>
    </row>
    <row r="51" spans="1:6" x14ac:dyDescent="0.25">
      <c r="A51" t="s">
        <v>69</v>
      </c>
      <c r="B51">
        <v>0</v>
      </c>
      <c r="C51">
        <v>0</v>
      </c>
      <c r="D51">
        <v>0</v>
      </c>
      <c r="E51">
        <v>0</v>
      </c>
      <c r="F51" s="2" t="e">
        <f t="shared" si="2"/>
        <v>#DIV/0!</v>
      </c>
    </row>
    <row r="52" spans="1:6" x14ac:dyDescent="0.25">
      <c r="A52" t="s">
        <v>70</v>
      </c>
      <c r="B52">
        <v>0</v>
      </c>
      <c r="C52">
        <v>0</v>
      </c>
      <c r="D52">
        <v>0</v>
      </c>
      <c r="E52">
        <v>0</v>
      </c>
      <c r="F52" s="2" t="e">
        <f t="shared" si="2"/>
        <v>#DIV/0!</v>
      </c>
    </row>
    <row r="53" spans="1:6" x14ac:dyDescent="0.25">
      <c r="A53" t="s">
        <v>71</v>
      </c>
      <c r="B53">
        <v>0</v>
      </c>
      <c r="C53">
        <v>0</v>
      </c>
      <c r="D53">
        <v>0</v>
      </c>
      <c r="E53">
        <v>0</v>
      </c>
      <c r="F53" s="2" t="e">
        <f t="shared" si="2"/>
        <v>#DIV/0!</v>
      </c>
    </row>
    <row r="54" spans="1:6" x14ac:dyDescent="0.25">
      <c r="A54" t="s">
        <v>72</v>
      </c>
      <c r="B54">
        <v>0</v>
      </c>
      <c r="C54">
        <v>0</v>
      </c>
      <c r="D54">
        <v>0</v>
      </c>
      <c r="E54">
        <v>0</v>
      </c>
      <c r="F54" s="2" t="e">
        <f t="shared" si="2"/>
        <v>#DIV/0!</v>
      </c>
    </row>
    <row r="55" spans="1:6" x14ac:dyDescent="0.25">
      <c r="A55" t="s">
        <v>73</v>
      </c>
      <c r="B55">
        <v>0</v>
      </c>
      <c r="C55">
        <v>0</v>
      </c>
      <c r="D55">
        <v>0</v>
      </c>
      <c r="E55">
        <v>0</v>
      </c>
      <c r="F55" s="2" t="e">
        <f t="shared" si="2"/>
        <v>#DIV/0!</v>
      </c>
    </row>
    <row r="56" spans="1:6" x14ac:dyDescent="0.25">
      <c r="A56" t="s">
        <v>74</v>
      </c>
      <c r="B56">
        <v>0</v>
      </c>
      <c r="C56">
        <v>0</v>
      </c>
      <c r="D56">
        <v>0</v>
      </c>
      <c r="E56">
        <v>0</v>
      </c>
      <c r="F56" s="2" t="e">
        <f t="shared" si="2"/>
        <v>#DIV/0!</v>
      </c>
    </row>
    <row r="57" spans="1:6" x14ac:dyDescent="0.25">
      <c r="A57" t="s">
        <v>75</v>
      </c>
      <c r="B57">
        <v>0</v>
      </c>
      <c r="C57">
        <v>0</v>
      </c>
      <c r="D57">
        <v>0</v>
      </c>
      <c r="E57">
        <v>0</v>
      </c>
      <c r="F57" s="2" t="e">
        <f t="shared" si="2"/>
        <v>#DIV/0!</v>
      </c>
    </row>
    <row r="58" spans="1:6" x14ac:dyDescent="0.25">
      <c r="A58" t="s">
        <v>52</v>
      </c>
      <c r="B58">
        <v>2</v>
      </c>
      <c r="C58">
        <v>1</v>
      </c>
      <c r="D58">
        <v>0</v>
      </c>
      <c r="E58">
        <v>1</v>
      </c>
      <c r="F58" s="2" t="e">
        <f t="shared" si="2"/>
        <v>#DIV/0!</v>
      </c>
    </row>
    <row r="59" spans="1:6" x14ac:dyDescent="0.25">
      <c r="A59" t="s">
        <v>57</v>
      </c>
      <c r="B59">
        <v>1</v>
      </c>
      <c r="C59">
        <v>1</v>
      </c>
      <c r="D59">
        <v>0</v>
      </c>
      <c r="E59">
        <v>0</v>
      </c>
      <c r="F59" s="2" t="e">
        <f t="shared" si="2"/>
        <v>#DIV/0!</v>
      </c>
    </row>
    <row r="60" spans="1:6" ht="17.25" customHeight="1" x14ac:dyDescent="0.25">
      <c r="A60" t="s">
        <v>59</v>
      </c>
      <c r="B60">
        <v>1</v>
      </c>
      <c r="C60">
        <v>1</v>
      </c>
      <c r="D60">
        <v>0</v>
      </c>
      <c r="E60">
        <v>0</v>
      </c>
      <c r="F60" s="2" t="e">
        <f t="shared" si="2"/>
        <v>#DIV/0!</v>
      </c>
    </row>
  </sheetData>
  <autoFilter ref="A1:G59">
    <sortState ref="A2:H61">
      <sortCondition descending="1" ref="G1:G60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D11" sqref="D11"/>
    </sheetView>
  </sheetViews>
  <sheetFormatPr defaultRowHeight="15.75" x14ac:dyDescent="0.25"/>
  <cols>
    <col min="1" max="1" width="6" customWidth="1"/>
    <col min="2" max="2" width="10.875" bestFit="1" customWidth="1"/>
    <col min="3" max="3" width="4.625" customWidth="1"/>
    <col min="4" max="4" width="5.5" customWidth="1"/>
  </cols>
  <sheetData>
    <row r="1" spans="1:4" x14ac:dyDescent="0.25">
      <c r="A1" t="s">
        <v>1</v>
      </c>
      <c r="B1" t="s">
        <v>104</v>
      </c>
      <c r="C1" t="s">
        <v>2</v>
      </c>
      <c r="D1" t="s">
        <v>3</v>
      </c>
    </row>
    <row r="2" spans="1:4" x14ac:dyDescent="0.25">
      <c r="A2">
        <v>130</v>
      </c>
      <c r="B2">
        <v>208</v>
      </c>
      <c r="C2">
        <v>25</v>
      </c>
      <c r="D2">
        <v>143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N26" sqref="N26"/>
    </sheetView>
  </sheetViews>
  <sheetFormatPr defaultRowHeight="15.75" x14ac:dyDescent="0.25"/>
  <cols>
    <col min="1" max="1" width="23.125" bestFit="1" customWidth="1"/>
  </cols>
  <sheetData>
    <row r="1" spans="1:5" x14ac:dyDescent="0.25">
      <c r="A1" t="s">
        <v>76</v>
      </c>
      <c r="B1" t="s">
        <v>1</v>
      </c>
      <c r="C1" t="s">
        <v>104</v>
      </c>
      <c r="D1" t="s">
        <v>2</v>
      </c>
      <c r="E1" t="s">
        <v>3</v>
      </c>
    </row>
    <row r="2" spans="1:5" x14ac:dyDescent="0.25">
      <c r="A2" s="3" t="s">
        <v>89</v>
      </c>
      <c r="B2" s="3">
        <v>7</v>
      </c>
      <c r="C2" s="3">
        <v>17</v>
      </c>
      <c r="D2" s="3">
        <v>1</v>
      </c>
      <c r="E2" s="3">
        <v>13</v>
      </c>
    </row>
    <row r="3" spans="1:5" x14ac:dyDescent="0.25">
      <c r="A3" s="3" t="s">
        <v>90</v>
      </c>
      <c r="B3" s="3">
        <v>14</v>
      </c>
      <c r="C3" s="3">
        <v>36</v>
      </c>
      <c r="D3" s="3">
        <v>6</v>
      </c>
      <c r="E3" s="3">
        <v>17</v>
      </c>
    </row>
    <row r="4" spans="1:5" x14ac:dyDescent="0.25">
      <c r="A4" s="3" t="s">
        <v>91</v>
      </c>
      <c r="B4" s="3">
        <v>15</v>
      </c>
      <c r="C4" s="3">
        <v>39</v>
      </c>
      <c r="D4" s="3">
        <v>2</v>
      </c>
      <c r="E4" s="3">
        <v>25</v>
      </c>
    </row>
    <row r="5" spans="1:5" x14ac:dyDescent="0.25">
      <c r="A5" s="3" t="s">
        <v>92</v>
      </c>
      <c r="B5" s="3">
        <v>8</v>
      </c>
      <c r="C5" s="3">
        <v>7</v>
      </c>
      <c r="D5" s="3">
        <v>1</v>
      </c>
      <c r="E5" s="3">
        <v>6</v>
      </c>
    </row>
    <row r="6" spans="1:5" x14ac:dyDescent="0.25">
      <c r="A6" s="3" t="s">
        <v>93</v>
      </c>
      <c r="B6" s="3">
        <v>5</v>
      </c>
      <c r="C6" s="3">
        <v>7</v>
      </c>
      <c r="D6" s="3">
        <v>0</v>
      </c>
      <c r="E6" s="3">
        <v>2</v>
      </c>
    </row>
    <row r="7" spans="1:5" x14ac:dyDescent="0.25">
      <c r="A7" s="3" t="s">
        <v>94</v>
      </c>
      <c r="B7" s="3">
        <v>20</v>
      </c>
      <c r="C7" s="3">
        <v>22</v>
      </c>
      <c r="D7" s="3">
        <v>2</v>
      </c>
      <c r="E7" s="3">
        <v>9</v>
      </c>
    </row>
    <row r="8" spans="1:5" x14ac:dyDescent="0.25">
      <c r="A8" s="3" t="s">
        <v>95</v>
      </c>
      <c r="B8" s="3">
        <v>12</v>
      </c>
      <c r="C8" s="3">
        <v>20</v>
      </c>
      <c r="D8" s="3">
        <v>1</v>
      </c>
      <c r="E8" s="3">
        <v>17</v>
      </c>
    </row>
    <row r="9" spans="1:5" x14ac:dyDescent="0.25">
      <c r="A9" s="3" t="s">
        <v>96</v>
      </c>
      <c r="B9" s="3">
        <v>10</v>
      </c>
      <c r="C9" s="3">
        <v>15</v>
      </c>
      <c r="D9" s="3">
        <v>0</v>
      </c>
      <c r="E9" s="3">
        <v>11</v>
      </c>
    </row>
    <row r="10" spans="1:5" x14ac:dyDescent="0.25">
      <c r="A10" s="3" t="s">
        <v>97</v>
      </c>
      <c r="B10" s="3">
        <v>1</v>
      </c>
      <c r="C10" s="3">
        <v>2</v>
      </c>
      <c r="D10" s="3">
        <v>0</v>
      </c>
      <c r="E10" s="3">
        <v>4</v>
      </c>
    </row>
    <row r="11" spans="1:5" x14ac:dyDescent="0.25">
      <c r="A11" s="3" t="s">
        <v>98</v>
      </c>
      <c r="B11" s="3">
        <v>19</v>
      </c>
      <c r="C11" s="3">
        <v>24</v>
      </c>
      <c r="D11" s="3">
        <v>4</v>
      </c>
      <c r="E11" s="3">
        <v>24</v>
      </c>
    </row>
    <row r="12" spans="1:5" x14ac:dyDescent="0.25">
      <c r="A12" s="3" t="s">
        <v>99</v>
      </c>
      <c r="B12" s="3">
        <v>12</v>
      </c>
      <c r="C12" s="3">
        <v>16</v>
      </c>
      <c r="D12" s="3">
        <v>3</v>
      </c>
      <c r="E12" s="3">
        <v>8</v>
      </c>
    </row>
  </sheetData>
  <autoFilter ref="A1:E12">
    <sortState ref="A2:E12">
      <sortCondition ref="A1:A12"/>
    </sortState>
  </autoFilter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1"/>
  <sheetViews>
    <sheetView workbookViewId="0">
      <selection activeCell="E18" sqref="E18"/>
    </sheetView>
  </sheetViews>
  <sheetFormatPr defaultColWidth="11" defaultRowHeight="15.75" x14ac:dyDescent="0.25"/>
  <cols>
    <col min="1" max="1" width="8.375" customWidth="1"/>
    <col min="2" max="2" width="6.125" style="6" customWidth="1"/>
    <col min="3" max="3" width="4.625" style="6" customWidth="1"/>
    <col min="4" max="4" width="6.75" style="6" customWidth="1"/>
    <col min="5" max="5" width="18.375" style="6" customWidth="1"/>
  </cols>
  <sheetData>
    <row r="1" spans="1:7" x14ac:dyDescent="0.25">
      <c r="A1" t="s">
        <v>16</v>
      </c>
      <c r="B1" s="6" t="s">
        <v>0</v>
      </c>
      <c r="C1" s="6" t="s">
        <v>104</v>
      </c>
      <c r="D1" s="6" t="s">
        <v>4</v>
      </c>
      <c r="E1" s="6" t="s">
        <v>14</v>
      </c>
    </row>
    <row r="2" spans="1:7" x14ac:dyDescent="0.25">
      <c r="A2" t="s">
        <v>46</v>
      </c>
      <c r="B2" s="6">
        <v>3</v>
      </c>
      <c r="C2" s="6">
        <v>3</v>
      </c>
      <c r="D2" s="6">
        <v>0</v>
      </c>
      <c r="E2" s="15">
        <f t="shared" ref="E2:E10" si="0">(C2/(B2-D2))</f>
        <v>1</v>
      </c>
    </row>
    <row r="3" spans="1:7" x14ac:dyDescent="0.25">
      <c r="A3" t="s">
        <v>42</v>
      </c>
      <c r="B3" s="6">
        <v>5</v>
      </c>
      <c r="C3" s="6">
        <v>5</v>
      </c>
      <c r="D3" s="6">
        <v>0</v>
      </c>
      <c r="E3" s="15">
        <f t="shared" si="0"/>
        <v>1</v>
      </c>
    </row>
    <row r="4" spans="1:7" x14ac:dyDescent="0.25">
      <c r="A4" t="s">
        <v>39</v>
      </c>
      <c r="B4" s="6">
        <v>9</v>
      </c>
      <c r="C4" s="6">
        <v>4</v>
      </c>
      <c r="D4" s="6">
        <v>3</v>
      </c>
      <c r="E4" s="15">
        <f t="shared" si="0"/>
        <v>0.66666666666666663</v>
      </c>
    </row>
    <row r="5" spans="1:7" x14ac:dyDescent="0.25">
      <c r="A5" t="s">
        <v>49</v>
      </c>
      <c r="B5" s="6">
        <v>3</v>
      </c>
      <c r="C5" s="6">
        <v>2</v>
      </c>
      <c r="D5" s="6">
        <v>0</v>
      </c>
      <c r="E5" s="15">
        <f t="shared" si="0"/>
        <v>0.66666666666666663</v>
      </c>
    </row>
    <row r="6" spans="1:7" x14ac:dyDescent="0.25">
      <c r="A6" t="s">
        <v>41</v>
      </c>
      <c r="B6" s="6">
        <v>5</v>
      </c>
      <c r="C6" s="6">
        <v>3</v>
      </c>
      <c r="D6" s="6">
        <v>0</v>
      </c>
      <c r="E6" s="15">
        <f t="shared" si="0"/>
        <v>0.6</v>
      </c>
    </row>
    <row r="7" spans="1:7" x14ac:dyDescent="0.25">
      <c r="A7" t="s">
        <v>23</v>
      </c>
      <c r="B7" s="6">
        <v>28</v>
      </c>
      <c r="C7" s="6">
        <v>12</v>
      </c>
      <c r="D7" s="6">
        <v>6</v>
      </c>
      <c r="E7" s="15">
        <f t="shared" si="0"/>
        <v>0.54545454545454541</v>
      </c>
    </row>
    <row r="8" spans="1:7" x14ac:dyDescent="0.25">
      <c r="A8" t="s">
        <v>43</v>
      </c>
      <c r="B8" s="6">
        <v>4</v>
      </c>
      <c r="C8" s="6">
        <v>2</v>
      </c>
      <c r="D8" s="6">
        <v>0</v>
      </c>
      <c r="E8" s="15">
        <f t="shared" si="0"/>
        <v>0.5</v>
      </c>
    </row>
    <row r="9" spans="1:7" x14ac:dyDescent="0.25">
      <c r="A9" t="s">
        <v>51</v>
      </c>
      <c r="B9" s="6">
        <v>2</v>
      </c>
      <c r="C9" s="6">
        <v>1</v>
      </c>
      <c r="D9" s="6">
        <v>0</v>
      </c>
      <c r="E9" s="15">
        <f t="shared" si="0"/>
        <v>0.5</v>
      </c>
    </row>
    <row r="10" spans="1:7" x14ac:dyDescent="0.25">
      <c r="A10" t="s">
        <v>24</v>
      </c>
      <c r="B10" s="6">
        <v>28</v>
      </c>
      <c r="C10" s="6">
        <v>14</v>
      </c>
      <c r="D10" s="6">
        <v>0</v>
      </c>
      <c r="E10" s="15">
        <f t="shared" si="0"/>
        <v>0.5</v>
      </c>
    </row>
    <row r="11" spans="1:7" x14ac:dyDescent="0.25">
      <c r="A11" t="s">
        <v>34</v>
      </c>
      <c r="B11" s="6">
        <v>15</v>
      </c>
      <c r="C11" s="6">
        <v>1</v>
      </c>
      <c r="D11" s="6">
        <v>13</v>
      </c>
      <c r="E11" s="15">
        <f t="shared" ref="E11:E30" si="1">(C11/(B11-D11))</f>
        <v>0.5</v>
      </c>
    </row>
    <row r="12" spans="1:7" x14ac:dyDescent="0.25">
      <c r="A12" t="s">
        <v>35</v>
      </c>
      <c r="B12" s="6">
        <v>14</v>
      </c>
      <c r="C12" s="6">
        <v>7</v>
      </c>
      <c r="D12" s="6">
        <v>0</v>
      </c>
      <c r="E12" s="15">
        <f t="shared" si="1"/>
        <v>0.5</v>
      </c>
    </row>
    <row r="13" spans="1:7" x14ac:dyDescent="0.25">
      <c r="A13" t="s">
        <v>17</v>
      </c>
      <c r="B13" s="6">
        <v>93</v>
      </c>
      <c r="C13" s="6">
        <v>33</v>
      </c>
      <c r="D13" s="6">
        <v>25</v>
      </c>
      <c r="E13" s="15">
        <f t="shared" si="1"/>
        <v>0.48529411764705882</v>
      </c>
    </row>
    <row r="14" spans="1:7" x14ac:dyDescent="0.25">
      <c r="A14" t="s">
        <v>21</v>
      </c>
      <c r="B14" s="6">
        <v>36</v>
      </c>
      <c r="C14" s="6">
        <v>8</v>
      </c>
      <c r="D14" s="6">
        <v>19</v>
      </c>
      <c r="E14" s="15">
        <f t="shared" si="1"/>
        <v>0.47058823529411764</v>
      </c>
    </row>
    <row r="15" spans="1:7" x14ac:dyDescent="0.25">
      <c r="A15" t="s">
        <v>29</v>
      </c>
      <c r="B15" s="6">
        <v>17</v>
      </c>
      <c r="C15" s="6">
        <v>8</v>
      </c>
      <c r="D15" s="6">
        <v>0</v>
      </c>
      <c r="E15" s="15">
        <f t="shared" si="1"/>
        <v>0.47058823529411764</v>
      </c>
    </row>
    <row r="16" spans="1:7" x14ac:dyDescent="0.25">
      <c r="A16" t="s">
        <v>26</v>
      </c>
      <c r="B16" s="6">
        <v>20</v>
      </c>
      <c r="C16" s="6">
        <v>9</v>
      </c>
      <c r="D16" s="6">
        <v>0</v>
      </c>
      <c r="E16" s="15">
        <f t="shared" si="1"/>
        <v>0.45</v>
      </c>
    </row>
    <row r="17" spans="1:5" x14ac:dyDescent="0.25">
      <c r="A17" t="s">
        <v>19</v>
      </c>
      <c r="B17" s="6">
        <v>89</v>
      </c>
      <c r="C17" s="6">
        <v>17</v>
      </c>
      <c r="D17" s="6">
        <v>51</v>
      </c>
      <c r="E17" s="15">
        <f t="shared" si="1"/>
        <v>0.44736842105263158</v>
      </c>
    </row>
    <row r="18" spans="1:5" x14ac:dyDescent="0.25">
      <c r="A18" t="s">
        <v>25</v>
      </c>
      <c r="B18" s="6">
        <v>21</v>
      </c>
      <c r="C18" s="6">
        <v>7</v>
      </c>
      <c r="D18" s="6">
        <v>3</v>
      </c>
      <c r="E18" s="15">
        <f t="shared" si="1"/>
        <v>0.3888888888888889</v>
      </c>
    </row>
    <row r="19" spans="1:5" x14ac:dyDescent="0.25">
      <c r="A19" t="s">
        <v>20</v>
      </c>
      <c r="B19" s="6">
        <v>67</v>
      </c>
      <c r="C19" s="6">
        <v>24</v>
      </c>
      <c r="D19" s="6">
        <v>0</v>
      </c>
      <c r="E19" s="15">
        <f t="shared" si="1"/>
        <v>0.35820895522388058</v>
      </c>
    </row>
    <row r="20" spans="1:5" x14ac:dyDescent="0.25">
      <c r="A20" t="s">
        <v>27</v>
      </c>
      <c r="B20" s="6">
        <v>17</v>
      </c>
      <c r="C20" s="6">
        <v>6</v>
      </c>
      <c r="D20" s="6">
        <v>0</v>
      </c>
      <c r="E20" s="15">
        <f t="shared" si="1"/>
        <v>0.35294117647058826</v>
      </c>
    </row>
    <row r="21" spans="1:5" x14ac:dyDescent="0.25">
      <c r="A21" t="s">
        <v>28</v>
      </c>
      <c r="B21" s="6">
        <v>17</v>
      </c>
      <c r="C21" s="6">
        <v>6</v>
      </c>
      <c r="D21" s="6">
        <v>0</v>
      </c>
      <c r="E21" s="15">
        <f t="shared" si="1"/>
        <v>0.35294117647058826</v>
      </c>
    </row>
    <row r="22" spans="1:5" x14ac:dyDescent="0.25">
      <c r="A22" t="s">
        <v>40</v>
      </c>
      <c r="B22" s="6">
        <v>6</v>
      </c>
      <c r="C22" s="6">
        <v>2</v>
      </c>
      <c r="D22" s="6">
        <v>0</v>
      </c>
      <c r="E22" s="15">
        <f t="shared" si="1"/>
        <v>0.33333333333333331</v>
      </c>
    </row>
    <row r="23" spans="1:5" x14ac:dyDescent="0.25">
      <c r="A23" t="s">
        <v>50</v>
      </c>
      <c r="B23" s="6">
        <v>3</v>
      </c>
      <c r="C23" s="6">
        <v>1</v>
      </c>
      <c r="D23" s="6">
        <v>0</v>
      </c>
      <c r="E23" s="15">
        <f t="shared" si="1"/>
        <v>0.33333333333333331</v>
      </c>
    </row>
    <row r="24" spans="1:5" x14ac:dyDescent="0.25">
      <c r="A24" t="s">
        <v>31</v>
      </c>
      <c r="B24" s="6">
        <v>16</v>
      </c>
      <c r="C24" s="6">
        <v>5</v>
      </c>
      <c r="D24" s="6">
        <v>1</v>
      </c>
      <c r="E24" s="15">
        <f t="shared" si="1"/>
        <v>0.33333333333333331</v>
      </c>
    </row>
    <row r="25" spans="1:5" x14ac:dyDescent="0.25">
      <c r="A25" t="s">
        <v>37</v>
      </c>
      <c r="B25" s="6">
        <v>13</v>
      </c>
      <c r="C25" s="6">
        <v>4</v>
      </c>
      <c r="D25" s="6">
        <v>0</v>
      </c>
      <c r="E25" s="15">
        <f t="shared" si="1"/>
        <v>0.30769230769230771</v>
      </c>
    </row>
    <row r="26" spans="1:5" x14ac:dyDescent="0.25">
      <c r="A26" t="s">
        <v>32</v>
      </c>
      <c r="B26" s="6">
        <v>16</v>
      </c>
      <c r="C26" s="6">
        <v>4</v>
      </c>
      <c r="D26" s="6">
        <v>1</v>
      </c>
      <c r="E26" s="15">
        <f t="shared" si="1"/>
        <v>0.26666666666666666</v>
      </c>
    </row>
    <row r="27" spans="1:5" x14ac:dyDescent="0.25">
      <c r="A27" t="s">
        <v>45</v>
      </c>
      <c r="B27" s="6">
        <v>4</v>
      </c>
      <c r="C27" s="6">
        <v>1</v>
      </c>
      <c r="D27" s="6">
        <v>0</v>
      </c>
      <c r="E27" s="15">
        <f t="shared" si="1"/>
        <v>0.25</v>
      </c>
    </row>
    <row r="28" spans="1:5" x14ac:dyDescent="0.25">
      <c r="A28" t="s">
        <v>44</v>
      </c>
      <c r="B28" s="6">
        <v>4</v>
      </c>
      <c r="C28" s="6">
        <v>1</v>
      </c>
      <c r="D28" s="6">
        <v>0</v>
      </c>
      <c r="E28" s="15">
        <f t="shared" si="1"/>
        <v>0.25</v>
      </c>
    </row>
    <row r="29" spans="1:5" x14ac:dyDescent="0.25">
      <c r="A29" t="s">
        <v>18</v>
      </c>
      <c r="B29" s="6">
        <v>90</v>
      </c>
      <c r="C29" s="6">
        <v>13</v>
      </c>
      <c r="D29" s="6">
        <v>31</v>
      </c>
      <c r="E29" s="15">
        <f t="shared" si="1"/>
        <v>0.22033898305084745</v>
      </c>
    </row>
    <row r="30" spans="1:5" x14ac:dyDescent="0.25">
      <c r="A30" t="s">
        <v>30</v>
      </c>
      <c r="B30" s="6">
        <v>16</v>
      </c>
      <c r="C30" s="6">
        <v>2</v>
      </c>
      <c r="D30" s="6">
        <v>6</v>
      </c>
      <c r="E30" s="15">
        <f t="shared" si="1"/>
        <v>0.2</v>
      </c>
    </row>
    <row r="31" spans="1:5" ht="17.25" customHeight="1" x14ac:dyDescent="0.25">
      <c r="B31" s="6">
        <f>SUM(B2:B30)</f>
        <v>661</v>
      </c>
      <c r="C31" s="6">
        <f>SUM(C2:C30)</f>
        <v>205</v>
      </c>
    </row>
  </sheetData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M29" sqref="M29"/>
    </sheetView>
  </sheetViews>
  <sheetFormatPr defaultColWidth="11" defaultRowHeight="15.75" x14ac:dyDescent="0.25"/>
  <cols>
    <col min="1" max="3" width="6.625" customWidth="1"/>
    <col min="4" max="4" width="6.625" style="6" customWidth="1"/>
    <col min="5" max="8" width="6.625" customWidth="1"/>
  </cols>
  <sheetData>
    <row r="1" spans="1:8" x14ac:dyDescent="0.25">
      <c r="A1" t="s">
        <v>105</v>
      </c>
      <c r="B1" t="s">
        <v>106</v>
      </c>
      <c r="C1" t="s">
        <v>107</v>
      </c>
      <c r="D1" s="6" t="s">
        <v>108</v>
      </c>
      <c r="E1" t="s">
        <v>109</v>
      </c>
      <c r="F1" t="s">
        <v>110</v>
      </c>
      <c r="G1" t="s">
        <v>111</v>
      </c>
    </row>
    <row r="2" spans="1:8" x14ac:dyDescent="0.25">
      <c r="A2">
        <v>158.6</v>
      </c>
      <c r="B2">
        <v>83</v>
      </c>
      <c r="C2">
        <v>80.400000000000006</v>
      </c>
      <c r="D2" s="6">
        <v>78</v>
      </c>
      <c r="E2" s="6">
        <v>16</v>
      </c>
      <c r="F2" s="6">
        <v>18</v>
      </c>
      <c r="G2" s="6">
        <v>39</v>
      </c>
      <c r="H2" s="6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5"/>
  <sheetViews>
    <sheetView topLeftCell="A4" workbookViewId="0">
      <selection activeCell="S33" sqref="S33"/>
    </sheetView>
  </sheetViews>
  <sheetFormatPr defaultRowHeight="15.75" x14ac:dyDescent="0.25"/>
  <cols>
    <col min="1" max="1" width="26.875" customWidth="1"/>
    <col min="2" max="2" width="15.25" customWidth="1"/>
    <col min="3" max="16" width="3.75" customWidth="1"/>
    <col min="17" max="17" width="11" customWidth="1"/>
    <col min="18" max="18" width="11" bestFit="1" customWidth="1"/>
  </cols>
  <sheetData>
    <row r="1" spans="1:17" x14ac:dyDescent="0.25">
      <c r="A1" s="11" t="s">
        <v>145</v>
      </c>
      <c r="B1" s="11" t="s">
        <v>143</v>
      </c>
    </row>
    <row r="2" spans="1:17" x14ac:dyDescent="0.25">
      <c r="A2" s="11" t="s">
        <v>138</v>
      </c>
      <c r="B2" t="s">
        <v>122</v>
      </c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  <c r="P2" t="s">
        <v>136</v>
      </c>
      <c r="Q2" t="s">
        <v>139</v>
      </c>
    </row>
    <row r="3" spans="1:17" x14ac:dyDescent="0.25">
      <c r="A3" s="12" t="s">
        <v>105</v>
      </c>
      <c r="B3" s="10">
        <v>15</v>
      </c>
      <c r="C3" s="10">
        <v>11</v>
      </c>
      <c r="D3" s="10">
        <v>13</v>
      </c>
      <c r="E3" s="10">
        <v>2</v>
      </c>
      <c r="F3" s="10">
        <v>6</v>
      </c>
      <c r="G3" s="10">
        <v>5</v>
      </c>
      <c r="H3" s="10">
        <v>12</v>
      </c>
      <c r="I3" s="10">
        <v>9</v>
      </c>
      <c r="J3" s="10">
        <v>5</v>
      </c>
      <c r="K3" s="10">
        <v>5</v>
      </c>
      <c r="L3" s="10">
        <v>9</v>
      </c>
      <c r="M3" s="10">
        <v>25</v>
      </c>
      <c r="N3" s="10">
        <v>11</v>
      </c>
      <c r="O3" s="10">
        <v>16</v>
      </c>
      <c r="P3" s="10">
        <v>10</v>
      </c>
      <c r="Q3" s="10">
        <v>154</v>
      </c>
    </row>
    <row r="4" spans="1:17" x14ac:dyDescent="0.25">
      <c r="A4" s="12" t="s">
        <v>106</v>
      </c>
      <c r="B4" s="10">
        <v>11</v>
      </c>
      <c r="C4" s="10">
        <v>2</v>
      </c>
      <c r="D4" s="10">
        <v>3</v>
      </c>
      <c r="E4" s="10">
        <v>6</v>
      </c>
      <c r="F4" s="10">
        <v>12</v>
      </c>
      <c r="G4" s="10">
        <v>6</v>
      </c>
      <c r="H4" s="10">
        <v>9</v>
      </c>
      <c r="I4" s="10">
        <v>4</v>
      </c>
      <c r="J4" s="10">
        <v>6</v>
      </c>
      <c r="K4" s="10">
        <v>2</v>
      </c>
      <c r="L4" s="10">
        <v>1</v>
      </c>
      <c r="M4" s="10">
        <v>7</v>
      </c>
      <c r="N4" s="10">
        <v>3</v>
      </c>
      <c r="O4" s="10">
        <v>2</v>
      </c>
      <c r="P4" s="10">
        <v>4</v>
      </c>
      <c r="Q4" s="10">
        <v>78</v>
      </c>
    </row>
    <row r="5" spans="1:17" x14ac:dyDescent="0.25">
      <c r="A5" s="12" t="s">
        <v>107</v>
      </c>
      <c r="B5" s="10">
        <v>2</v>
      </c>
      <c r="C5" s="10">
        <v>3</v>
      </c>
      <c r="D5" s="10">
        <v>1</v>
      </c>
      <c r="E5" s="10"/>
      <c r="F5" s="10"/>
      <c r="G5" s="10">
        <v>19</v>
      </c>
      <c r="H5" s="10">
        <v>11</v>
      </c>
      <c r="I5" s="10">
        <v>2</v>
      </c>
      <c r="J5" s="10">
        <v>4</v>
      </c>
      <c r="K5" s="10">
        <v>8</v>
      </c>
      <c r="L5" s="10">
        <v>1</v>
      </c>
      <c r="M5" s="10">
        <v>11</v>
      </c>
      <c r="N5" s="10">
        <v>1</v>
      </c>
      <c r="O5" s="10">
        <v>3</v>
      </c>
      <c r="P5" s="10"/>
      <c r="Q5" s="10">
        <v>66</v>
      </c>
    </row>
    <row r="6" spans="1:17" x14ac:dyDescent="0.25">
      <c r="A6" s="12" t="s">
        <v>108</v>
      </c>
      <c r="B6" s="10">
        <v>10</v>
      </c>
      <c r="C6" s="10">
        <v>7</v>
      </c>
      <c r="D6" s="10">
        <v>3</v>
      </c>
      <c r="E6" s="10">
        <v>5</v>
      </c>
      <c r="F6" s="10">
        <v>3</v>
      </c>
      <c r="G6" s="10">
        <v>3</v>
      </c>
      <c r="H6" s="10">
        <v>4</v>
      </c>
      <c r="I6" s="10">
        <v>3</v>
      </c>
      <c r="J6" s="10">
        <v>2</v>
      </c>
      <c r="K6" s="10">
        <v>3</v>
      </c>
      <c r="L6" s="10">
        <v>3</v>
      </c>
      <c r="M6" s="10">
        <v>18</v>
      </c>
      <c r="N6" s="10">
        <v>1</v>
      </c>
      <c r="O6" s="10">
        <v>3</v>
      </c>
      <c r="P6" s="10">
        <v>4</v>
      </c>
      <c r="Q6" s="10">
        <v>72</v>
      </c>
    </row>
    <row r="7" spans="1:17" x14ac:dyDescent="0.25">
      <c r="A7" s="12" t="s">
        <v>109</v>
      </c>
      <c r="B7" s="10">
        <v>1</v>
      </c>
      <c r="C7" s="10"/>
      <c r="D7" s="10"/>
      <c r="E7" s="10"/>
      <c r="F7" s="10"/>
      <c r="G7" s="10"/>
      <c r="H7" s="10"/>
      <c r="I7" s="10"/>
      <c r="J7" s="10">
        <v>1</v>
      </c>
      <c r="K7" s="10">
        <v>1</v>
      </c>
      <c r="L7" s="10"/>
      <c r="M7" s="10">
        <v>11</v>
      </c>
      <c r="N7" s="10">
        <v>1</v>
      </c>
      <c r="O7" s="10">
        <v>1</v>
      </c>
      <c r="P7" s="10"/>
      <c r="Q7" s="10">
        <v>16</v>
      </c>
    </row>
    <row r="8" spans="1:17" x14ac:dyDescent="0.25">
      <c r="A8" s="12" t="s">
        <v>110</v>
      </c>
      <c r="B8" s="10">
        <v>2</v>
      </c>
      <c r="C8" s="10"/>
      <c r="D8" s="10">
        <v>4</v>
      </c>
      <c r="E8" s="10"/>
      <c r="F8" s="10">
        <v>2</v>
      </c>
      <c r="G8" s="10"/>
      <c r="H8" s="10"/>
      <c r="I8" s="10"/>
      <c r="J8" s="10">
        <v>3</v>
      </c>
      <c r="K8" s="10"/>
      <c r="L8" s="10"/>
      <c r="M8" s="10">
        <v>8</v>
      </c>
      <c r="N8" s="10">
        <v>2</v>
      </c>
      <c r="O8" s="10">
        <v>1</v>
      </c>
      <c r="P8" s="10"/>
      <c r="Q8" s="10">
        <v>22</v>
      </c>
    </row>
    <row r="9" spans="1:17" x14ac:dyDescent="0.25">
      <c r="A9" s="12" t="s">
        <v>111</v>
      </c>
      <c r="B9" s="10">
        <v>2</v>
      </c>
      <c r="C9" s="10">
        <v>2</v>
      </c>
      <c r="D9" s="10"/>
      <c r="E9" s="10">
        <v>1</v>
      </c>
      <c r="F9" s="10">
        <v>2</v>
      </c>
      <c r="G9" s="10">
        <v>6</v>
      </c>
      <c r="H9" s="10">
        <v>5</v>
      </c>
      <c r="I9" s="10">
        <v>2</v>
      </c>
      <c r="J9" s="10"/>
      <c r="K9" s="10">
        <v>2</v>
      </c>
      <c r="L9" s="10"/>
      <c r="M9" s="10">
        <v>9</v>
      </c>
      <c r="N9" s="10">
        <v>2</v>
      </c>
      <c r="O9" s="10">
        <v>1</v>
      </c>
      <c r="P9" s="10">
        <v>1</v>
      </c>
      <c r="Q9" s="10">
        <v>35</v>
      </c>
    </row>
    <row r="10" spans="1:17" x14ac:dyDescent="0.25">
      <c r="A10" s="12" t="s">
        <v>112</v>
      </c>
      <c r="B10" s="10">
        <v>7</v>
      </c>
      <c r="C10" s="10">
        <v>4</v>
      </c>
      <c r="D10" s="10">
        <v>7</v>
      </c>
      <c r="E10" s="10">
        <v>3</v>
      </c>
      <c r="F10" s="10">
        <v>1</v>
      </c>
      <c r="G10" s="10">
        <v>7</v>
      </c>
      <c r="H10" s="10">
        <v>10</v>
      </c>
      <c r="I10" s="10">
        <v>5</v>
      </c>
      <c r="J10" s="10">
        <v>15</v>
      </c>
      <c r="K10" s="10">
        <v>7</v>
      </c>
      <c r="L10" s="10">
        <v>4</v>
      </c>
      <c r="M10" s="10">
        <v>9</v>
      </c>
      <c r="N10" s="10">
        <v>8</v>
      </c>
      <c r="O10" s="10">
        <v>5</v>
      </c>
      <c r="P10" s="10">
        <v>3</v>
      </c>
      <c r="Q10" s="10">
        <v>95</v>
      </c>
    </row>
    <row r="11" spans="1:17" x14ac:dyDescent="0.25">
      <c r="A11" s="12" t="s">
        <v>139</v>
      </c>
      <c r="B11" s="10">
        <v>50</v>
      </c>
      <c r="C11" s="10">
        <v>29</v>
      </c>
      <c r="D11" s="10">
        <v>31</v>
      </c>
      <c r="E11" s="10">
        <v>17</v>
      </c>
      <c r="F11" s="10">
        <v>26</v>
      </c>
      <c r="G11" s="10">
        <v>46</v>
      </c>
      <c r="H11" s="10">
        <v>51</v>
      </c>
      <c r="I11" s="10">
        <v>25</v>
      </c>
      <c r="J11" s="10">
        <v>36</v>
      </c>
      <c r="K11" s="10">
        <v>28</v>
      </c>
      <c r="L11" s="10">
        <v>18</v>
      </c>
      <c r="M11" s="10">
        <v>98</v>
      </c>
      <c r="N11" s="10">
        <v>29</v>
      </c>
      <c r="O11" s="10">
        <v>32</v>
      </c>
      <c r="P11" s="10">
        <v>22</v>
      </c>
      <c r="Q11" s="10">
        <v>538</v>
      </c>
    </row>
    <row r="15" spans="1:17" x14ac:dyDescent="0.25"/>
  </sheetData>
  <pageMargins left="0.7" right="0.7" top="0.75" bottom="0.75" header="0.3" footer="0.3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"/>
  <sheetViews>
    <sheetView workbookViewId="0">
      <selection activeCell="P28" sqref="P28"/>
    </sheetView>
  </sheetViews>
  <sheetFormatPr defaultColWidth="11" defaultRowHeight="15.75" x14ac:dyDescent="0.25"/>
  <cols>
    <col min="1" max="15" width="7" bestFit="1" customWidth="1"/>
    <col min="16" max="19" width="11" style="6"/>
  </cols>
  <sheetData>
    <row r="1" spans="1:19" x14ac:dyDescent="0.25">
      <c r="A1" t="s">
        <v>122</v>
      </c>
      <c r="B1" t="s">
        <v>123</v>
      </c>
      <c r="C1" t="s">
        <v>124</v>
      </c>
      <c r="D1" t="s">
        <v>125</v>
      </c>
      <c r="E1" t="s">
        <v>126</v>
      </c>
      <c r="F1" t="s">
        <v>127</v>
      </c>
      <c r="G1" t="s">
        <v>128</v>
      </c>
      <c r="H1" t="s">
        <v>129</v>
      </c>
      <c r="I1" t="s">
        <v>130</v>
      </c>
      <c r="J1" t="s">
        <v>131</v>
      </c>
      <c r="K1" t="s">
        <v>132</v>
      </c>
      <c r="L1" t="s">
        <v>133</v>
      </c>
      <c r="M1" t="s">
        <v>134</v>
      </c>
      <c r="N1" t="s">
        <v>135</v>
      </c>
      <c r="O1" t="s">
        <v>136</v>
      </c>
      <c r="P1" s="6" t="s">
        <v>100</v>
      </c>
      <c r="Q1" s="6" t="s">
        <v>101</v>
      </c>
      <c r="R1" s="6" t="s">
        <v>102</v>
      </c>
      <c r="S1" s="6" t="s">
        <v>103</v>
      </c>
    </row>
    <row r="2" spans="1:19" x14ac:dyDescent="0.25">
      <c r="A2">
        <v>52</v>
      </c>
      <c r="B2">
        <v>27</v>
      </c>
      <c r="C2">
        <v>30</v>
      </c>
      <c r="D2">
        <v>17</v>
      </c>
      <c r="E2">
        <v>27</v>
      </c>
      <c r="F2">
        <v>59</v>
      </c>
      <c r="G2">
        <v>41</v>
      </c>
      <c r="H2">
        <v>26</v>
      </c>
      <c r="I2">
        <v>40</v>
      </c>
      <c r="J2">
        <v>27</v>
      </c>
      <c r="K2">
        <v>15</v>
      </c>
      <c r="L2">
        <v>102</v>
      </c>
      <c r="M2">
        <v>28</v>
      </c>
      <c r="N2">
        <v>28</v>
      </c>
      <c r="O2">
        <v>21</v>
      </c>
      <c r="P2" s="6">
        <v>174</v>
      </c>
      <c r="Q2" s="6">
        <v>210</v>
      </c>
      <c r="R2" s="6">
        <v>158</v>
      </c>
      <c r="S2" s="6">
        <v>214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Summary (combined depts)</vt:lpstr>
      <vt:lpstr>Regional Data (totals only)</vt:lpstr>
      <vt:lpstr>Gender</vt:lpstr>
      <vt:lpstr>Chart 1</vt:lpstr>
      <vt:lpstr>Chart 2</vt:lpstr>
      <vt:lpstr>Chart 3</vt:lpstr>
      <vt:lpstr>Chart 4</vt:lpstr>
      <vt:lpstr>Chart 5&amp;6</vt:lpstr>
      <vt:lpstr>Chart 7&amp;8</vt:lpstr>
      <vt:lpstr>Chart 9</vt:lpstr>
      <vt:lpstr>Chart 10</vt:lpstr>
      <vt:lpstr>Chart 11</vt:lpstr>
      <vt:lpstr>Chart 12</vt:lpstr>
      <vt:lpstr>Chart 13</vt:lpstr>
      <vt:lpstr>Chart 14</vt:lpstr>
      <vt:lpstr>Chart 15</vt:lpstr>
      <vt:lpstr>Chart 16</vt:lpstr>
      <vt:lpstr>Chart 17</vt:lpstr>
      <vt:lpstr>Chart 18</vt:lpstr>
      <vt:lpstr>Chart 19&amp;20</vt:lpstr>
      <vt:lpstr>Chart 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Katy Henderson</cp:lastModifiedBy>
  <dcterms:created xsi:type="dcterms:W3CDTF">2018-05-14T07:13:28Z</dcterms:created>
  <dcterms:modified xsi:type="dcterms:W3CDTF">2019-02-14T12:32:05Z</dcterms:modified>
</cp:coreProperties>
</file>